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96" windowWidth="15576" windowHeight="7716" activeTab="1"/>
  </bookViews>
  <sheets>
    <sheet name="THIET BI QUAN LY" sheetId="14" r:id="rId1"/>
    <sheet name="CNTT2023" sheetId="2" r:id="rId2"/>
    <sheet name="CNTT2024" sheetId="6" r:id="rId3"/>
    <sheet name="CNTT2025" sheetId="7" r:id="rId4"/>
    <sheet name="DL2020" sheetId="8" r:id="rId5"/>
    <sheet name="DL2021" sheetId="9" r:id="rId6"/>
    <sheet name="DL2022" sheetId="10" r:id="rId7"/>
    <sheet name="DDT2020" sheetId="11" r:id="rId8"/>
    <sheet name="DDT2021" sheetId="12" r:id="rId9"/>
    <sheet name="DDT2022" sheetId="13" r:id="rId10"/>
    <sheet name="CK 2022" sheetId="15" r:id="rId11"/>
    <sheet name="CK 2023" sheetId="16" r:id="rId12"/>
    <sheet name="CK 2024" sheetId="17" r:id="rId13"/>
  </sheets>
  <calcPr calcId="144525"/>
</workbook>
</file>

<file path=xl/calcChain.xml><?xml version="1.0" encoding="utf-8"?>
<calcChain xmlns="http://schemas.openxmlformats.org/spreadsheetml/2006/main">
  <c r="F13" i="15" l="1"/>
  <c r="F6" i="17"/>
  <c r="F3" i="17"/>
  <c r="F9" i="16"/>
  <c r="F11" i="15"/>
  <c r="F3" i="15"/>
  <c r="F30" i="14" l="1"/>
  <c r="D30" i="14"/>
  <c r="D29" i="14"/>
  <c r="F29" i="14" s="1"/>
  <c r="D27" i="14"/>
  <c r="F27" i="14" s="1"/>
  <c r="D26" i="14"/>
  <c r="F26" i="14" s="1"/>
  <c r="D24" i="14"/>
  <c r="F24" i="14" s="1"/>
  <c r="D23" i="14"/>
  <c r="F23" i="14" s="1"/>
  <c r="D22" i="14"/>
  <c r="F22" i="14" s="1"/>
  <c r="D10" i="14"/>
  <c r="F10" i="14" s="1"/>
  <c r="F5" i="14"/>
  <c r="D5" i="14"/>
  <c r="D4" i="14"/>
  <c r="F4" i="14" s="1"/>
  <c r="F6" i="14" l="1"/>
  <c r="F32" i="14" s="1"/>
  <c r="G31" i="11"/>
  <c r="G30" i="11"/>
  <c r="G29" i="11"/>
  <c r="G28" i="11"/>
  <c r="G27" i="11"/>
  <c r="G26" i="11"/>
  <c r="G32" i="11" l="1"/>
  <c r="G154" i="13"/>
  <c r="G146" i="13"/>
  <c r="G109" i="13"/>
  <c r="G100" i="13"/>
  <c r="G84" i="13"/>
  <c r="G76" i="13"/>
  <c r="G9" i="13"/>
  <c r="G389" i="12"/>
  <c r="G366" i="12"/>
  <c r="G350" i="12"/>
  <c r="G338" i="12"/>
  <c r="G332" i="12"/>
  <c r="G329" i="12"/>
  <c r="G327" i="12"/>
  <c r="G326" i="12"/>
  <c r="G325" i="12"/>
  <c r="G324" i="12"/>
  <c r="G323" i="12"/>
  <c r="G322" i="12"/>
  <c r="G321" i="12"/>
  <c r="G320" i="12"/>
  <c r="G319" i="12"/>
  <c r="G306" i="12"/>
  <c r="G305" i="12"/>
  <c r="G304" i="12"/>
  <c r="G303" i="12"/>
  <c r="G301" i="12"/>
  <c r="G289" i="12"/>
  <c r="G288" i="12"/>
  <c r="G287" i="12"/>
  <c r="G272" i="12"/>
  <c r="G245" i="12"/>
  <c r="G233" i="12"/>
  <c r="G213" i="12"/>
  <c r="G206" i="12"/>
  <c r="G205" i="12"/>
  <c r="G204" i="12"/>
  <c r="G203" i="12"/>
  <c r="G190" i="12"/>
  <c r="G167" i="12"/>
  <c r="G149" i="12"/>
  <c r="G123" i="12"/>
  <c r="G111" i="12"/>
  <c r="G110" i="12"/>
  <c r="G108" i="12"/>
  <c r="G107" i="12"/>
  <c r="G106" i="12"/>
  <c r="G105" i="12"/>
  <c r="G104" i="12"/>
  <c r="G103" i="12"/>
  <c r="G102" i="12"/>
  <c r="G101" i="12"/>
  <c r="G100" i="12"/>
  <c r="G99" i="12"/>
  <c r="G98" i="12"/>
  <c r="G97" i="12"/>
  <c r="G96" i="12"/>
  <c r="G95" i="12"/>
  <c r="G94" i="12"/>
  <c r="G93" i="12"/>
  <c r="G92" i="12"/>
  <c r="G74" i="12"/>
  <c r="G51" i="12"/>
  <c r="G29" i="12"/>
  <c r="G9" i="12"/>
  <c r="G168" i="13" l="1"/>
  <c r="G8" i="12"/>
  <c r="G122" i="12"/>
  <c r="G390" i="12" l="1"/>
  <c r="F20" i="2"/>
  <c r="F6" i="7" l="1"/>
  <c r="F7" i="7"/>
  <c r="F8" i="7"/>
  <c r="F9" i="7"/>
  <c r="F10" i="7"/>
  <c r="F11" i="7"/>
  <c r="F12" i="7"/>
  <c r="F13" i="7"/>
  <c r="F14" i="7"/>
  <c r="F15" i="7"/>
  <c r="F16" i="7"/>
  <c r="F17" i="7"/>
  <c r="F18" i="7"/>
  <c r="F19" i="7"/>
  <c r="F16" i="6"/>
  <c r="F17" i="6"/>
  <c r="F18" i="6"/>
  <c r="F19" i="6"/>
  <c r="F20" i="6"/>
  <c r="F21" i="6"/>
  <c r="F22" i="6"/>
  <c r="F23" i="6"/>
  <c r="F24" i="6"/>
  <c r="F15" i="6"/>
  <c r="F6" i="6"/>
  <c r="F7" i="6"/>
  <c r="F8" i="6"/>
  <c r="F9" i="6"/>
  <c r="F10" i="6"/>
  <c r="F11" i="6"/>
  <c r="F12" i="6"/>
  <c r="F13" i="6"/>
  <c r="F14" i="6"/>
  <c r="F5" i="6"/>
  <c r="F10" i="2"/>
  <c r="F11" i="2"/>
  <c r="F16" i="2"/>
  <c r="F17" i="2"/>
  <c r="F15" i="2"/>
  <c r="F13" i="2"/>
  <c r="F14" i="2"/>
  <c r="F12" i="2"/>
  <c r="F6" i="2"/>
  <c r="F9" i="2"/>
  <c r="F8" i="2"/>
  <c r="F7" i="2"/>
  <c r="F5" i="2"/>
  <c r="F4" i="2"/>
  <c r="F20" i="7" l="1"/>
  <c r="K22" i="7" s="1"/>
  <c r="F25" i="6"/>
  <c r="K21" i="7" s="1"/>
  <c r="F18" i="2"/>
  <c r="K20" i="7" l="1"/>
  <c r="K23" i="7" s="1"/>
</calcChain>
</file>

<file path=xl/sharedStrings.xml><?xml version="1.0" encoding="utf-8"?>
<sst xmlns="http://schemas.openxmlformats.org/spreadsheetml/2006/main" count="1153" uniqueCount="813">
  <si>
    <t>Stt</t>
  </si>
  <si>
    <t>Tên thiết bị</t>
  </si>
  <si>
    <t>Nước sản xuất</t>
  </si>
  <si>
    <t>SL</t>
  </si>
  <si>
    <t>CISCO ROUTER 2911/K9</t>
  </si>
  <si>
    <t>CISCO ROUTER ISR4351/K9</t>
  </si>
  <si>
    <t>CISCO ROUTER  7201</t>
  </si>
  <si>
    <t>CISCO ASA5516-FPWR-K9</t>
  </si>
  <si>
    <t>Security Router CISCO ASA5515-K9</t>
  </si>
  <si>
    <t>Tủ mạng (Rack) Cabinet 19” 20U series 1000 ECP-20W1000</t>
  </si>
  <si>
    <t>Switch CISCO Catalyst 2960 WS-C2960-24LC-S</t>
  </si>
  <si>
    <t>Thiết bị lưu trữ NAS QNAP TES-1885U (TES-1885U-D1531-128GR)</t>
  </si>
  <si>
    <t>Thiết bị lưu trữ HPE MSA 2040 ES SAN DC SFF Storage</t>
  </si>
  <si>
    <t>SSD Enterprise Intel DC S3710 1.2TB SSDSC2BA012T401</t>
  </si>
  <si>
    <t>Nhật, Mỹ
G7</t>
  </si>
  <si>
    <t>Đơn giá
(vnd)</t>
  </si>
  <si>
    <t>Thành tiền
(vnd)</t>
  </si>
  <si>
    <t>CISCO SWITCHES- WS-C2960S-48LPD-L</t>
  </si>
  <si>
    <t>Bộ dụng cụ sửa chữa Proskit PK-2073B - Pro'skit PK-2073B</t>
  </si>
  <si>
    <t>Tổng đài điện thoại IP XORCOM CXR2047</t>
  </si>
  <si>
    <t>Dinstar VoIP Gateway   DWG2000F-8G</t>
  </si>
  <si>
    <t>Điện thoại IP ATCOM Rainbow 2 LW</t>
  </si>
  <si>
    <t>Điện thoại IP Grandstream DP720 DECT Cordless</t>
  </si>
  <si>
    <t>Điện thoại IP ATCOM AT800DP</t>
  </si>
  <si>
    <t>MÁY QUAY SONY PXW-X200</t>
  </si>
  <si>
    <t>VIDEO ASSIST 4K BLACKMAGIC BỘ GHI HÌNH</t>
  </si>
  <si>
    <t>Máy in laser màu HP M254NW</t>
  </si>
  <si>
    <t>Đèn Flash Hylow HE800</t>
  </si>
  <si>
    <t>Bộ 3 đèn LED bảng 340w Falconeyes</t>
  </si>
  <si>
    <t>Bộ Giá Treo Motor Cuốn 3 Phông (Có Công Tắc)</t>
  </si>
  <si>
    <t>Flash Trigger AT-04</t>
  </si>
  <si>
    <t>Máy quét mã vạch không dây 2d (2 chiều) SYMBOL DS6878</t>
  </si>
  <si>
    <t>Máy in mã vạch Zebra GK420t</t>
  </si>
  <si>
    <t>Bộ công cụ giáo dục STEM với bộ Robot kit Curibot</t>
  </si>
  <si>
    <t>ECOVACS DG70 (AIVI) – (Sản phẩm thông minh - tầm nhìn trí tuệ nhân tạo)</t>
  </si>
  <si>
    <t>Evo App-Connected Coding Robot (White)</t>
  </si>
  <si>
    <t>Cáp lập trình USB-SC09+ cho Mitsubishi FX/A PLC</t>
  </si>
  <si>
    <t>Bộ Lập Trình Phổ Thông Với Bộ Chuyển Đổi Mini TL866II Pro USB BIOS</t>
  </si>
  <si>
    <t>Bộ điều khiển lập trình DVP14SS211T Delta</t>
  </si>
  <si>
    <t>BOARD TETS MÀN HÌNH LED VÀ LCD LAPTOP, Tạo độ phân giải cho bộ test LCD; LED</t>
  </si>
  <si>
    <t>Micro: bit STEM Bộ dụng cụ robot giáo dục có thể lập trình thông minh 
Phần mềm lập trình: JavaScript, Python, Điện thoại di động</t>
  </si>
  <si>
    <t>Bảng vẽ máy tính Wacom Cintiq 27QHD DTK2700/KO-CX
- Màn hình kích thước 27 inch QHD
- Độ phân giải:  2560 x 1440 pixel</t>
  </si>
  <si>
    <t>Máy ảnh Canon 6D Mark II Body (LBM) + Tamron 24-70 F2.8 G2 + Lowepro Freeline 350AW</t>
  </si>
  <si>
    <t>Robot giáo dục Ultimate 2.0 Bộ robot 10 trong 1 với 160 bộ phận và mo đun cơ khí - Mã sản phẩm: RB-Ultimeate 2.0</t>
  </si>
  <si>
    <t>Robot giáo dục mBot v1.1 giáo cụ giáo dục STEM (Bluetooth) - Mã sản phẩm: RB-Mbot 90053</t>
  </si>
  <si>
    <t>Giải thích</t>
  </si>
  <si>
    <t>TRƯỜNG CAO ĐẲNG LÝ TỰ TRỌNG
THÀNH PHỐ HỒ CHÍ MINH
KHOA CÔNG NGHỆ THÔNG TIN</t>
  </si>
  <si>
    <t>CỘNG HOÀ XÃ HỘI CHŨ NGHĨA VIỆT NAM
Độc lập - Tự do - Hạnh phúc</t>
  </si>
  <si>
    <t>Tổng Cộng:</t>
  </si>
  <si>
    <t>DANH MỤC THIẾT BỊ ĐỀ NGHỊ ĐẦU TƯ CHO KHOA CÔNG NGHỆ THÔNG TIN
NĂM 2023</t>
  </si>
  <si>
    <t>DANH MỤC THIẾT BỊ ĐỀ NGHỊ ĐẦU TƯ CHO KHOA CÔNG NGHỆ THÔNG TIN
NĂM 2024</t>
  </si>
  <si>
    <t>DANH MỤC THIẾT BỊ ĐỀ NGHỊ ĐẦU TƯ CHO KHOA CÔNG NGHỆ THÔNG TIN
NĂM 2025</t>
  </si>
  <si>
    <t>- Định hướng, xây dựng và phát triển lập trình tạo các ứng dụng thông minh, phát triển ứng dụng IoT. Lập trình điều khiển trên các thiết bị thông minh:  Ứng dụng thiết lập, kết nối và điều khiển thiết bị thông minh thông qua kết nối Internet. Đào tạo cho sinh viên, lập trung tâm nghiên cứu, phát triển theo hướng chuyển các ứng dụng trên nên máy tính, thành các ứng dụng chạy trên các thiết bị thông minh tích hợp hệ điều hành Android, IOS (Internetwork Operating System): Điện thoại thông minh, Máy tính bảng, Đồng hồ thông minh,…Lập trình sử dụng Trí tuệ nhân tạo: Xây dựng Khoa Công nghệ thông tin trở thành Trường đào tạo Sinh viên lập trình theo hướng này, lập trung tâm nghiên cứu lập trình và phát triển các ứng dụng sử dụng Trí tuệ nhân tạo, sử dụng Máy học, lập trình và phát triển các ứng dụng theo hướng Deep learning, trở thành Trường lớn của cả nước và có tiếng trong khu vực trong lĩnh vực Trí tuệ nhân tạo. Về cơ bản nó là một chương trình mà máy có thể thực hiện nhiều loại công việc thông minh khác nhau. Một máy tính có khả năng suy nghĩ, giải quyết vấn đề, lý luận, khả năng thao tác các đối tượng.
- Mục tiêu đạt được : Chuyên ngành Lập trình máy tính trở thành ngành trọng điểm cấp độ quốc gia, đồng thời xây dựng chương trình chuyên ngành Lập trình máy tính theo hướng tiếp cận CDIO .</t>
  </si>
  <si>
    <t>- Định hướng, xây dựng, phát triển, chuyên ngành Thiết kế đồ họa, đồ họa đa phương tiện, đào tạo các chuyên viên thiết kế đồ họa với kiến thức và kỹ năng chuyên môn chuyên sâu, vững vàng: thiết kế website, thiết kế bộ nhận diện thương hiệu, tiếp thị và thiết kế quảng cáo, thiết kế giao diện người dùng, thiết kế bao bì, thiết kế ấn phẩm xuất bản, phim ảnh - báo chí. 
- Định hướng, xây dựng và phát triển chuyên ngành phát triển công nghệ và dịch vụ Web, ứng dụng Web theo các mô hình của hệ quản trị nội dụng (CMS), cổng thông tin (Portal), hay các ứng dụng điện tử (eCommerce, eLearning, eGoverment), Lập trình mã nguồn mở. Làm chủ công nghệ và có thể sử dụng một ngôn ngữ lập trình như JSP, ASP, PHP để phát triển ứng dụng web theo mô hình 3 lớp; Nắm vững các kiến thức về xây dựng các dịch vụ dữ liệu dựa trên nền tảng công nghệ web hiện đang thịnh hành như XML, Web Service.
- Định hướng, xây dựng, phát triển chuyên ngành Kỹ thuật phần cứng máy tính, mở các Trung tâm, dịch vụ bảo hành, sửa chữa, bảo trì phần cứng máy tính. 
- Mục tiêu đạt được :  Đầu tư cho chuyên ngành Thiết kế đồ họa, Đồ họa đa phương tiện, Kỹ thuật phần cứng máy tính, Thiết kế trang Web, trở thành ngành đào tạo chất lượng cao.</t>
  </si>
  <si>
    <r>
      <t xml:space="preserve">Hệ thống Server - DELL PowerEdge R730 - DELL chính hãng
</t>
    </r>
    <r>
      <rPr>
        <sz val="10"/>
        <rFont val="Times New Roman"/>
        <family val="1"/>
      </rPr>
      <t>- CPU: 2 x Intel® Xeon® E5-2630 v4 2.2GHz,25M Cache
- RAM: 128GB = 8 x 16GB RDIMM, 2400MT/s, Dual Rank
 - Ổ cứng SSD: 4 TB intel (= 4 x 960 GB)
- Raid Contronler: PERC H730 RAID Controller, 1GB NV Cache
- Ethernet: On-Board Broadcom 5720 Quad Port 1Gb LOM
- Nguồn: 2 x PSU Hot-plug Power Supply , 750W
  - Khác: DVRW/ iDRAC8 Ent./ PSU/ Bezel/ Sliding Rails CMA
- Màn hình:  DELL 19"</t>
    </r>
  </si>
  <si>
    <r>
      <t xml:space="preserve">LAPTOP (máy trạm)
</t>
    </r>
    <r>
      <rPr>
        <sz val="10"/>
        <rFont val="Times New Roman"/>
        <family val="1"/>
      </rPr>
      <t>Laptop M5530 Core i9 8950HK/ Ram 16Gb/ SSD 512Gb/ VGA P2000/ Màn 15.6” 4K SSD 512Gb - NVIDIA Quadro P2000 4Gb</t>
    </r>
  </si>
  <si>
    <r>
      <t xml:space="preserve">Màn hình tương tác thông minh
</t>
    </r>
    <r>
      <rPr>
        <sz val="10"/>
        <rFont val="Times New Roman"/>
        <family val="1"/>
      </rPr>
      <t>Kích thước: 86 inch, Cảm ứng đa điểm, Độ phân giải thực: 4K UHD 3840 x 2160</t>
    </r>
  </si>
  <si>
    <r>
      <t xml:space="preserve">Loa Jamo C103 WAL VENEER/HG
</t>
    </r>
    <r>
      <rPr>
        <sz val="10"/>
        <rFont val="Times New Roman"/>
        <family val="1"/>
      </rPr>
      <t>- Cấu tạo2 Loa, 2 đường tiếng
- Công suất RMS150W</t>
    </r>
  </si>
  <si>
    <t>- Hoàn thiện cơ sở hạ tầng, hệ thống mạng, phòng Server, phòng nghiên cứu và triển khai ứng dụng CNTT, phòng chuyên ngành Quản trị mạng, Phòng chuyên ngành An ninh mạng và Truyền thông và mạng máy tính
- Đầu tư xây dựng và phát triển hạ tầng mạng, hoàn thiện kết cấu hạ tầng CNTT, cần phải bảo đảm một hệ thống cơ sở hạ tầng băng thông rộng, đảm bảo an toàn và bảo mật hệ thống mạng có kết nối các thiết bị thông minh, đảm bảo cho sự thông suốt cho quá trình giảng dạy, nghiên cứu và ứng dụng. Thành lập phòng Server, phòng nghiên cứu và triển khai ứng dụng CNTT. Định hướng, xây dựng, phát triển, chuyên ngành Quản trị mạng theo các tiêu chuẩn quốc tế: CCNA, MCSA, CEH. Chuyên ngành An ninh mạng theo tiêu chuẩn quốc tế: CCNP Security
- Mục tiêu đạt được : 1 ngành trọng điểm cấp độ quốc gia: Quản trị mạng máy tính, 2 ngành đào tạo chất lượng cao: Quản trị mạng máy tính, Lập trình máy tính. Đồng thời xây dựng chương trình chuyên ngành Quản trị mạng máy tính theo hướng tiếp cận CDIO</t>
  </si>
  <si>
    <t>3 năm</t>
  </si>
  <si>
    <t>STT</t>
  </si>
  <si>
    <t>NỘI DUNG</t>
  </si>
  <si>
    <t>Xuất xứ</t>
  </si>
  <si>
    <t>Đức</t>
  </si>
  <si>
    <t xml:space="preserve">Mô hình đào tạo vận hành chuẩn đoán điện lạnh ô tô dẫn động bằng động cơ </t>
  </si>
  <si>
    <t>Việt Nam</t>
  </si>
  <si>
    <t>Mô hình tổng quát hệ thống điện ôtô Toyota Atis đời 2019</t>
  </si>
  <si>
    <t>Mô hình động cơ Commonrail Huyndai Santafe</t>
  </si>
  <si>
    <t>Mô hình động cơ sử dụng bơm điều khiển điện tử EDC</t>
  </si>
  <si>
    <t xml:space="preserve">Mô hình động cơ dầu sử dụng bơm VE Huyndai </t>
  </si>
  <si>
    <t>Mô hình động cơ phun xăng trực tiếp 1AZ-FE</t>
  </si>
  <si>
    <t>Mô hình động cơ Diesel sử dụng bơm PE</t>
  </si>
  <si>
    <t>Mô hình hệ thống điện ôtô  đời mới kiểu Toyota Innova, đời 2019</t>
  </si>
  <si>
    <t>Thiết bị kiểm tra kim và bơm Common Rail V710</t>
  </si>
  <si>
    <t>Cardiv/Hàn Quốc</t>
  </si>
  <si>
    <t>Mỹ/Nhật</t>
  </si>
  <si>
    <t>TỔNG CỘNG</t>
  </si>
  <si>
    <t>Cầu nâng 4 trụ kiểu xếp</t>
  </si>
  <si>
    <t>Mỹ</t>
  </si>
  <si>
    <t>Thiết bị kiểm tra điện tổng hợp</t>
  </si>
  <si>
    <t>Koeng</t>
  </si>
  <si>
    <t>Bộ dụng cụ chuyên dụng thực hành gầm ô tô</t>
  </si>
  <si>
    <t>Germany</t>
  </si>
  <si>
    <t>Hệ thực hành xe ô tô điện Nissan Leaf</t>
  </si>
  <si>
    <t>Máy chuẩn đoán chuyên dòng BMW</t>
  </si>
  <si>
    <t>Máy chuẩn đoán chuyên dòng Mercedes</t>
  </si>
  <si>
    <t>Máy chuẩn đoán chuyên dòng VW</t>
  </si>
  <si>
    <t>Máy chuẩn đoán chuyên dòng Ford</t>
  </si>
  <si>
    <t>Máy chuẩn đoán chuyên dòng Honda</t>
  </si>
  <si>
    <t>Nhật</t>
  </si>
  <si>
    <t>Máy chuẩn đoán chuyên dòng GM</t>
  </si>
  <si>
    <t>Máy đo xung Pico</t>
  </si>
  <si>
    <t>Hệ thực hành xe ô tô hybrid Honda 2019</t>
  </si>
  <si>
    <t xml:space="preserve">Danh mục thiết bị đầu tư  phòng thực hành Cơ Điện tử công nghệ 4.0 </t>
  </si>
  <si>
    <t>Ngành: Cơ điện tử</t>
  </si>
  <si>
    <t>Năm học 2021 - 2022</t>
  </si>
  <si>
    <r>
      <rPr>
        <sz val="12"/>
        <color theme="1"/>
        <rFont val="Times New Roman"/>
        <family val="1"/>
      </rPr>
      <t xml:space="preserve">Mỗi ngành như cơ khí, điện tử, tin học đều có nền tảng khoa học vững chắc và tạo ra các sản phẩm đặc trưng riêng. Tuy nhiên, yêu cầu của thời đại đặt ra yêu cầu cao hơn về cách hoạt động của máy móc, yêu cầu máy móc cần phải gọn nhẹ hơn, linh động hơn, uyển chuyển hơn và thông minh hơn.  Các kỹ sư cơ khí không thể làm máy móc thông minh hơn, trong khi những kỹ sư tin học có thể tạo ra trí thông minh nhân tạo nhưng họ không biết về cơ khí, những kỹ sư điện tử có thể kết nối và điều khiển tín hiệu, nhưng họ không thể kết nối giữa trí thông minh nhân tạo để điều khiển thiết bị cơ khí. Chính yêu cầu này đã hình thành nên ngành Cơ điện tử để tạo ra sản phẩm mới đáp ứng các yêu cầu đặt ra trên cơ sở phối hợp nền tảng sẵn có của các ngành với nhau.
Với khả năng am hiểu về cơ khí, điện tử, tin học, và các công nghệ hiện đại... người kỹ sư cơ điện tử đưa vào các sản phẩm cơ khí hệ thống điều khiển linh hoạt bằng điện tử, và thông qua hệ thống điện tử, kết nối với hệ thống xử lý thông tin - trí thông minh nhân tạo để tạo ra một sản phẩm hoàn chỉnh.
Cơ điện tử ( Mechatronics) là một chuyên ngành mới . Do vậy thiết bị thực hành chưa đáp nhu cầu hiện tại và phát triển tương lại. Hiện nay khoa chưa có phòng thực hành chuyên môn cho ngành Cơ điện tử. 
Cho nên khoa đề nghị đầu tư phòng Cơ điện tử chia làm2 giai đoạn:
- Giai đoạn 1: đầu tư 01 phòng Cơ điện tử 4.0  đáp ứng nhu cầu về cách mạng công nghiệp 4.0  như robot di động, hệ nhà máy thông minh, hệ cơ điện tử dây chuyền lắp ráp, nhận dạng, phân loại sản phẩm… 
Đây chính là những sản phẩm mở ra cơ hội phát triển to lớn cho lĩnh vực cơ điện tử.
Các thiết bị đầu tư trong giai đoạn 1 này cũng đáp ứng được nhu cầu thiết bị luyện thi tay nghề Giỏi cho SV ở các cấp độ Asean và Thế giới.   
- Giai đoạn 2: đầu tư 01 phòng thiết bị Khí nén, Thủy lực, Mạng Truyền thông công nghiệp  để hoàn chỉnh thiết bị nhu cầu thiết bị hệ thống Cơ Điện tử nhằm đáp ứng đào tạo hiện tại và các năm kế tiếp.
</t>
    </r>
    <r>
      <rPr>
        <sz val="11"/>
        <color theme="1"/>
        <rFont val="Calibri"/>
        <family val="2"/>
        <scheme val="minor"/>
      </rPr>
      <t xml:space="preserve">
</t>
    </r>
  </si>
  <si>
    <t>Đơn vị</t>
  </si>
  <si>
    <t>Số lượng</t>
  </si>
  <si>
    <t>Đơn giá</t>
  </si>
  <si>
    <t>Thành tiền</t>
  </si>
  <si>
    <t>A</t>
  </si>
  <si>
    <t>Cơ điện tử 1</t>
  </si>
  <si>
    <t>Trạm MPS tay gắp dẫn động trục điện - 567203</t>
  </si>
  <si>
    <t>Festo / Đức</t>
  </si>
  <si>
    <t>Bộ</t>
  </si>
  <si>
    <t xml:space="preserve">- Chức năng: </t>
  </si>
  <si>
    <t>+ Trạm tay gắp được trang bị tay gắp 2 trục linh hoạt.</t>
  </si>
  <si>
    <t>+ Phôi đưa vào vị trí lưu trữ được phát hiện bằng cảm biến quang phản xạ khuếch tán.</t>
  </si>
  <si>
    <t xml:space="preserve">+ Thiết bị vận hành sẽ gắp phôi từ vị trí lưu trữ lên bằng tay kẹp khí nén. </t>
  </si>
  <si>
    <t>+ Tay kẹp được trang bị cảm biến quang có thể phân biệt các loại phôi màu đen hoặc không phải màu đen.</t>
  </si>
  <si>
    <t xml:space="preserve">+ Sau đó các phôi sẽ được đặt vào các máng trượt khác nhau tùy theo chỉ tiêu này. </t>
  </si>
  <si>
    <t>+ Chỉ tiêu phân loại khác cũng có thể được định nghĩa nếu trạm tay gắp được kết hợp với các trạm MPS khác.</t>
  </si>
  <si>
    <t xml:space="preserve">+ Phôi được vận chuyển đến trạm MPS kế tiếp. </t>
  </si>
  <si>
    <t xml:space="preserve">Trạm tay gắp (dẫn động trục điện) có các bộ phận chính sau: </t>
  </si>
  <si>
    <t>1. Mặt bàn thí nghiệm nhôm định hình</t>
  </si>
  <si>
    <t>2. Mô đun tay gắp PicAfa, điện</t>
  </si>
  <si>
    <t>3. Mô đun máng trượt</t>
  </si>
  <si>
    <t>4. Bộ lọc điều áp</t>
  </si>
  <si>
    <t>5. Đế giữ cáp điện, ống hơi</t>
  </si>
  <si>
    <t>6. 2x Cáp dữ liệu I/O với phích cắm SysLink (IEEE 488) ở 2 đầu</t>
  </si>
  <si>
    <t>7. Xe đẩy MPS</t>
  </si>
  <si>
    <t>+ Chiều sâu: 700 mm</t>
  </si>
  <si>
    <t>8. Bảng điều khiển</t>
  </si>
  <si>
    <t>9. Khối điều khiển PLC SIMATIC S7-1500 - CPU S7-1512C-1PN</t>
  </si>
  <si>
    <t>Trạm MPS phân loại sản phẩm - 8046325</t>
  </si>
  <si>
    <t xml:space="preserve">+ Trạm này phân loại phôi vào 3 máng. </t>
  </si>
  <si>
    <t xml:space="preserve">+ Phôi được đặt ở đầu băng tải và được phát hiện bới cảm biến quang. </t>
  </si>
  <si>
    <t xml:space="preserve">+ Cử chặn bằng khí nén với bộ van tích hợp chặn phôi trước quá trình phân loại. </t>
  </si>
  <si>
    <t xml:space="preserve">+ Các cảm biến phía trước cử chặn phát hiện đặc điểm của phôi (đen, đỏ, kim loại). </t>
  </si>
  <si>
    <t xml:space="preserve">+ Các phôi sẽ được đưa vào các máng thích hợp thông qua cần gạt dẫn hướng bằng điện. </t>
  </si>
  <si>
    <t xml:space="preserve">+ Cảm biến phản xạ gương sẽ báo đầy các máng. </t>
  </si>
  <si>
    <t>2. Mô đun băng tải</t>
  </si>
  <si>
    <t>3. Mô đun nhận dạng</t>
  </si>
  <si>
    <t xml:space="preserve">4. Mô đun máng trượt </t>
  </si>
  <si>
    <t>5. Mô đun cổng gạt/ phân tách, điện</t>
  </si>
  <si>
    <t>6. Bộ chặn</t>
  </si>
  <si>
    <t>7. Bộ lọc điều áp</t>
  </si>
  <si>
    <t>8. Đế giữ cáp điện, ống hơi</t>
  </si>
  <si>
    <t>9. Kết nối C</t>
  </si>
  <si>
    <t xml:space="preserve">10. Đế tháo lắp nhanh </t>
  </si>
  <si>
    <t>11. 2x Cáp dữ liệu I/O với phích cắm SysLink (IEEE 488) ở 2 đầu</t>
  </si>
  <si>
    <t>12. Xe đẩy MPS</t>
  </si>
  <si>
    <t>13. Bảng điều khiển</t>
  </si>
  <si>
    <t>14. Khối điều khiển PLC SIMATIC S7-1500 - CPU S7-1512C-1PN</t>
  </si>
  <si>
    <t xml:space="preserve">+ Trạm phân nhánh các phôi dựa trên cơ sở chiều sâu của lỗ đã khoan trên phôi và phân chia nó vào 2 hướng dòng vật liệu khác nhau. </t>
  </si>
  <si>
    <t xml:space="preserve">+ Phôi đặt trên băng tải được vận chuyển đến khu vực đo độ sâu lỗ. </t>
  </si>
  <si>
    <t xml:space="preserve">+ Một cảm biến quang khuếch tán tín hiệu tương tự kiểm tra độ sâu lỗ. </t>
  </si>
  <si>
    <t xml:space="preserve">+ Phôi loại “thân xilanh” (lỗ sâu) được vận chuyển đến cuối băng tải. </t>
  </si>
  <si>
    <t xml:space="preserve">+ Phôi kiểu “vỏ hộp” (lỗ nông) được đưa về phía sau sang băng tải thứ 2 thông qua một cổng phân nhánh với dẫn động quay. </t>
  </si>
  <si>
    <t xml:space="preserve">+ Các cảm biến cáp quang kiểu chùm tia giám sát dòng vật liệu trên băng tải. </t>
  </si>
  <si>
    <t>+ Trạm phân chia có thể kết nối với các trạm MPS tiếp sau theo hai hướng khác nhau.</t>
  </si>
  <si>
    <t>2. Mô đun băng tải, chiều dài 350 mm</t>
  </si>
  <si>
    <t>3. Mô đun băng tải, chiều dài 300 mm</t>
  </si>
  <si>
    <t>4. Cảm biến khuếch tán, analog</t>
  </si>
  <si>
    <t>5. Bộ chặn</t>
  </si>
  <si>
    <t>6. Bộ lọc điều áp</t>
  </si>
  <si>
    <t>7. Đế giữ cáp điện, ống hơi</t>
  </si>
  <si>
    <t>8. Kết nối C</t>
  </si>
  <si>
    <t>9. Đế tháo lắp nhanh</t>
  </si>
  <si>
    <t>10. 2x Cáp dữ liệu I/O với phích cắm SysLink (IEEE 488) ở 2 đầu</t>
  </si>
  <si>
    <t>11. Cáp tương tự, song song</t>
  </si>
  <si>
    <t>- Chức năng:</t>
  </si>
  <si>
    <t xml:space="preserve">+ Trạm kho có thể phân biệt giữa các phôi dựa vào màu sắc của chúng và lưu trữ 48 phôi vào 6 tầng chứa với 2 hàng. </t>
  </si>
  <si>
    <t>+ Sản phẩm trên máng trượt nhận phôi xác đinh dựa vào màu sắc với sự trợ giúp của các cảm biến và lưu vào một trong 6 tầng chứa</t>
  </si>
  <si>
    <t>+ Một hệ thống cánh tay Cartesian với các động cơ bước và chức năng tự động được đinh vị rõ ràng</t>
  </si>
  <si>
    <t>+ Tay kẹp khí nén được lắp trên động cơ bước với trục vít lấy phôi từ chỗ chứa và đặt chúng vào khu vực kho</t>
  </si>
  <si>
    <t>+ Kho có thể được định cả bắt đầu (lấy phôi từ kho) và kết thúc (đặt phôi vào kho) của quá trình sản xuất, hoặc như một trạm trung gian trong quá trình sản xuất, bằng các chương trình phù hợp</t>
  </si>
  <si>
    <t>1. Xe đẩy MPS</t>
  </si>
  <si>
    <t>2. Module nhận dạng</t>
  </si>
  <si>
    <t>3. Mô đun băng tải</t>
  </si>
  <si>
    <t>6. Bộ đấu nối đầu cuối dạng tín hiệu số</t>
  </si>
  <si>
    <t>7. Bộ điều khiển CECC CODESYS</t>
  </si>
  <si>
    <t>8. 2x Cáp dữ liệu I/O với phích cắm SysLink (IEEE 488) ở 2 đầu</t>
  </si>
  <si>
    <t>9. Bảng điều khiển</t>
  </si>
  <si>
    <t>10. Khối điều khiển PLC SIMATIC S7-1500 - CPU S7-1512C-1PN</t>
  </si>
  <si>
    <t>Các thiết bị cần thiết kèm theo</t>
  </si>
  <si>
    <t>Bộ mô phỏng kiểm tra tín hiệu số/ tương tự - 526863</t>
  </si>
  <si>
    <t>Festo/ Đức</t>
  </si>
  <si>
    <t>Hộp dụng cụ - 539767</t>
  </si>
  <si>
    <t>Trụ đèn tín hiệu - 549843</t>
  </si>
  <si>
    <t>Cái</t>
  </si>
  <si>
    <t xml:space="preserve"> Bộ cấp phôi - 162385</t>
  </si>
  <si>
    <t>Cảm biến thu phát riêng phát hiện phôi trong bộ cấp phôi - 526205</t>
  </si>
  <si>
    <t>Thiết bị đấu nối tín hiệu vào/ ra (SysLink) - 34035</t>
  </si>
  <si>
    <t>Festo/ Hungary</t>
  </si>
  <si>
    <t>Thiết bị đấu nối tín hiệu tương tự - 526213</t>
  </si>
  <si>
    <t>Mô đun khoan - 196974</t>
  </si>
  <si>
    <t>Thiết bị chuyển đổi tín hiệu - 549844</t>
  </si>
  <si>
    <t>Cảm biến khuếch tán, tín hiệu tương tự - 541120</t>
  </si>
  <si>
    <t>Bộ kết nối IO-Link - 8038559</t>
  </si>
  <si>
    <t>Cáp 15-pin D-sub hai đầu cắm - 8033584</t>
  </si>
  <si>
    <t>Cáp 15-pin D-sub một đầu cắm - một đầu mở - 8033586</t>
  </si>
  <si>
    <t>Bộ thực hành HMI SIMATIC TP 700 - 8079869</t>
  </si>
  <si>
    <t>Festo/ Simens/ Đức</t>
  </si>
  <si>
    <t>Hệ thống đào tạo dây chuyền sản xuất tự động YL-335B</t>
  </si>
  <si>
    <t>YaLong/China</t>
  </si>
  <si>
    <t>Bộ thiết bị Robot di động - WSMR19</t>
  </si>
  <si>
    <t>Studica/Canada</t>
  </si>
  <si>
    <t>Thiết bị mở rộng Robot di động</t>
  </si>
  <si>
    <t>Bộ thiết bị FPV - 70136</t>
  </si>
  <si>
    <t>Bộ thiết bị mở rộng USB &amp; Ethernet Hub cho myRIO - 71030</t>
  </si>
  <si>
    <t>Công Nghệ Khí Nén – Thủy Lực là một trong những công nghệ trọng điểm của ngành Cơ Điện Tử, Tự Động Hóa.... Nét độc đáo của Công Nghệ Khí Nén – Thủy Lực là ứng dụng vào công nghệ sinh học, y khoa, rô-bốt, điều khiển tự động, giám sát hệ thống môi trường, tối ưu hóa sản xuất v.v… Được sử dụng rộng rãi trong công nghiệp lắp ráp, chế biến, đặc biệt ở những lĩnh vực cần phải đảm bảo vệ sinh, chống cháy nổ hoặc ở môi trường độc hại. Ví dụ, lĩnh vực lắp ráp  điện tử; chế biến thực phẩm; các khâu phân loại, đóng gói sản phẩm thuộc các dây chuyền sản xuất tự động. Các dạng khí nén thủy lực sử dụng chủ yếu là truyền động thẳng và truyền động xoay do kết cấu đơn giản và linh hoạt của cơ cấu chấp hành nên được sử dụng nhiều trong các thiết bị gá kẹp các chi tiết khi gia công, các thiết bị đột dập, phân loại và đóng gói sản phẩm…</t>
  </si>
  <si>
    <t>Phòng thực hành Khí Nén – Thủy Lực cung cấp các khả năng về đào tạo như sau</t>
  </si>
  <si>
    <r>
      <t>·</t>
    </r>
    <r>
      <rPr>
        <sz val="7"/>
        <color rgb="FFFF0000"/>
        <rFont val="Times New Roman"/>
        <family val="1"/>
      </rPr>
      <t xml:space="preserve">    </t>
    </r>
    <r>
      <rPr>
        <sz val="13"/>
        <color rgb="FFFF0000"/>
        <rFont val="Times New Roman"/>
        <family val="1"/>
      </rPr>
      <t>Đào tạo học viên  tổng hợp được kiến thức đã học để làm những bài tập trên mô hình thực hành, kỹ năng thao tác trên mô hình kít thực hành khí nén thuần túy, kỹ năng thao tác trên mô hình kít thực hành điện khí nén, kỹ năng kết nối và vận hành mô hình kít thực hành xilanh tuyến tính, kỹ năng thao tác trên mô hình kít thực hành thủy lực,…</t>
    </r>
  </si>
  <si>
    <r>
      <t>·</t>
    </r>
    <r>
      <rPr>
        <sz val="7"/>
        <color rgb="FFFF0000"/>
        <rFont val="Times New Roman"/>
        <family val="1"/>
      </rPr>
      <t xml:space="preserve">    </t>
    </r>
    <r>
      <rPr>
        <sz val="13"/>
        <color rgb="FFFF0000"/>
        <rFont val="Times New Roman"/>
        <family val="1"/>
      </rPr>
      <t xml:space="preserve">Trang bị cho học viên những kiến thức về thiết kế, mô phỏng và thực hành tay nghề giúp cho Học viên có thể vận dụng các thiết bị khí nén vào việc sáng tạo Robocon và chế tạo những loại máy móc có sử dụng thiết bị khí nén trong công nghiệp. </t>
    </r>
  </si>
  <si>
    <r>
      <t>·</t>
    </r>
    <r>
      <rPr>
        <sz val="7"/>
        <color rgb="FFFF0000"/>
        <rFont val="Times New Roman"/>
        <family val="1"/>
      </rPr>
      <t xml:space="preserve">    </t>
    </r>
    <r>
      <rPr>
        <sz val="13"/>
        <color rgb="FFFF0000"/>
        <rFont val="Times New Roman"/>
        <family val="1"/>
      </rPr>
      <t>Sau khi tốt nghiệp có khả năng tra cứu và biết cách ứng dụng các cơ cấu vào trong thực tiển. Đáp ứng được nguồn nhân lực đảm bảo về chuyên môn.</t>
    </r>
  </si>
  <si>
    <r>
      <t>·</t>
    </r>
    <r>
      <rPr>
        <sz val="7"/>
        <color rgb="FFFF0000"/>
        <rFont val="Times New Roman"/>
        <family val="1"/>
      </rPr>
      <t xml:space="preserve">    </t>
    </r>
    <r>
      <rPr>
        <sz val="13"/>
        <color rgb="FFFF0000"/>
        <rFont val="Times New Roman"/>
        <family val="1"/>
      </rPr>
      <t>Hướng dẫn học viên thực hành cách kết nối các thiết bị tín hiệu điều khiển thông qua các thiết bị điện để điều khiển cơ cấu chấp hành (động cơ-xy lanh khí nén – thủy lực)</t>
    </r>
  </si>
  <si>
    <r>
      <t>·</t>
    </r>
    <r>
      <rPr>
        <sz val="7"/>
        <color rgb="FFFF0000"/>
        <rFont val="Times New Roman"/>
        <family val="1"/>
      </rPr>
      <t xml:space="preserve">    </t>
    </r>
    <r>
      <rPr>
        <sz val="13"/>
        <color rgb="FFFF0000"/>
        <rFont val="Times New Roman"/>
        <family val="1"/>
      </rPr>
      <t>Giúp học viên làm quen với kỹ năng làm việc trong công nghiệp và sử dụng thiết bị  trong công nghiệp</t>
    </r>
  </si>
  <si>
    <t>B</t>
  </si>
  <si>
    <t>Cơ điện tử 2</t>
  </si>
  <si>
    <t>Bộ thực hành khí nén cơ bản TP 101 - 540710</t>
  </si>
  <si>
    <t>* Các thiết bị bao gồm, bao gồm:</t>
  </si>
  <si>
    <t>a. Van khí nén 3/2, tác động nút ấn, thường đóng (NC)</t>
  </si>
  <si>
    <t>b. Van khí nén 3/2, tác động kiểu nút ấn, thường mở (NO)</t>
  </si>
  <si>
    <t>c. Van khí nén 5/2 với công tắc xoay</t>
  </si>
  <si>
    <t>d. Van khí nén 3/2 với công tắc xoay, thường đóng (NC)</t>
  </si>
  <si>
    <t>e. Van khí nén 3/2 kiểu cần đẩy con lăn, thường đóng (NC)</t>
  </si>
  <si>
    <t xml:space="preserve">d. Cảm biến tiệm cận khí nén với vòng gá lắp trên xy lanh </t>
  </si>
  <si>
    <t>g. Van định thời gian khí nén, thường đóng (NC)</t>
  </si>
  <si>
    <t>h. Van áp suất tuần tự</t>
  </si>
  <si>
    <t xml:space="preserve">i. Van đảo chiều 3/2, tác động bằng khí nén một bên </t>
  </si>
  <si>
    <t>j. Van đảo chiều 5/2, tác động bằng khí nén một bên</t>
  </si>
  <si>
    <t>k. Van đảo chiều 5/2 điều khiển trợ lực kép, tác động khí nén hai bên</t>
  </si>
  <si>
    <t>l. Van con thoi (logic OR)</t>
  </si>
  <si>
    <t>m. Van song áp (logic AND)</t>
  </si>
  <si>
    <t>n. Van xả nhanh</t>
  </si>
  <si>
    <t>o. Van tiết lưu 1 chiều</t>
  </si>
  <si>
    <t>p. Xy lanh tác dụng đơn</t>
  </si>
  <si>
    <t>q. Xy lanh tác dụng kép</t>
  </si>
  <si>
    <t xml:space="preserve">r. Bộ lọc khí với van khóa và van điều chỉnh áp suất </t>
  </si>
  <si>
    <t>s. Van điều chỉnh áp suất có áp kế</t>
  </si>
  <si>
    <t>t. Áp kế</t>
  </si>
  <si>
    <t>u. Bộ chia khí</t>
  </si>
  <si>
    <t xml:space="preserve">v. Ống dẫn khí nén bằng nhựa </t>
  </si>
  <si>
    <t>w. Sách lý thuyết cơ bản về khí nén và điện khí nén</t>
  </si>
  <si>
    <t>x. Sách bài tập khí nén cơ bản TP 101</t>
  </si>
  <si>
    <t>Bộ thực hành khí nén nâng cao TP 102 - 540711</t>
  </si>
  <si>
    <t>b. Van 3/2 đảo chiều với nút khẩn cấp dạng nấm (màu đỏ), thường mở (NO)</t>
  </si>
  <si>
    <t>c. Van khí nén 3/2 có con lăn, thường đóng (NC)</t>
  </si>
  <si>
    <t>d. Van chặn về</t>
  </si>
  <si>
    <t>e. Van đảo chiều 3/2, tác động bằng khí nén một bên</t>
  </si>
  <si>
    <t>f. Van đảo chiều 5/2 điều khiển trợ lực kép, tác động khí nén hai bên</t>
  </si>
  <si>
    <t>g. Ống dẫn khí nén bằng nhựa</t>
  </si>
  <si>
    <t>h. Van con thoi (logic OR)</t>
  </si>
  <si>
    <t>i. Van song áp (logic AND)</t>
  </si>
  <si>
    <t>j. Bộ hẹn giờ khí nén, thường mở(NO)</t>
  </si>
  <si>
    <t>k. Bộ đếm khí nén</t>
  </si>
  <si>
    <t>l. Mô đun bước stepper</t>
  </si>
  <si>
    <t>m. Van tiết lưu 1 chiều</t>
  </si>
  <si>
    <t>n. Van một chiều, kích mở được</t>
  </si>
  <si>
    <t>o. Xy lanh tác động kép</t>
  </si>
  <si>
    <t>p. Sách bài tập khí nén nâng cao TP 102</t>
  </si>
  <si>
    <t>Bộ thực hành Điện khí nén cơ bản TP 201 - 540712</t>
  </si>
  <si>
    <t>a. Hộp tín hiệu điện đầu vào</t>
  </si>
  <si>
    <t>b. Hộp rơle, 3 khối</t>
  </si>
  <si>
    <t>c. Công tắc điện giới hạn hành trình, tác động từ bên trái</t>
  </si>
  <si>
    <t>d. Công tắc điện giới hạn hành trình, tác động từ bên phải</t>
  </si>
  <si>
    <t>e. Cảm biến tiệm cận quang, M12</t>
  </si>
  <si>
    <t xml:space="preserve">f. Công tắc tiệm cận điện tử với vòng gắn trên thân xy lanh </t>
  </si>
  <si>
    <t>g. Van khí nén 3/2, 2 đầu điều khiển điện từ với đèn LED, thường đóng (NC)</t>
  </si>
  <si>
    <t>h. Van khí nén 5/2, điều khiển điện từ đơn, có đèn LED</t>
  </si>
  <si>
    <t>i. Van khí nén 5/2, điều khiển điện từ kép, có đèn LED</t>
  </si>
  <si>
    <t>j. Bộ cảm biến áp suất có hiển thị số</t>
  </si>
  <si>
    <t>k. Van tiết lưu một chiều</t>
  </si>
  <si>
    <t>l. Xy lanh tác dụng đơn</t>
  </si>
  <si>
    <t>m. Xy lanh tác dụng kép</t>
  </si>
  <si>
    <t xml:space="preserve">n. Bộ lọc khí với van khóa và van điều chỉnh áp suất </t>
  </si>
  <si>
    <t>o. Bộ chia khí</t>
  </si>
  <si>
    <t>p. Ống dẫn khí nén bằng nhựa</t>
  </si>
  <si>
    <t>q. Sách lý thuyết cơ bản khí nén và điện khí nén</t>
  </si>
  <si>
    <t>r. Sách bài tập điện khí nén cơ bản TP 201</t>
  </si>
  <si>
    <t>s. Bộ cấp nguồn điện gắn khung</t>
  </si>
  <si>
    <t>t. Cáp thí nghiệm an toàn 4 mm</t>
  </si>
  <si>
    <t>u. Giá treo dây điện</t>
  </si>
  <si>
    <t>Bộ thực hành Điện khí nén nâng cao TP 202 - 540713</t>
  </si>
  <si>
    <t>c. Hộp rơle thời gian, 2 khối</t>
  </si>
  <si>
    <t>d. Hộp đếm đặt trước, chạy điện</t>
  </si>
  <si>
    <t>e. Nút dừng khẩn cấp, chạy điện</t>
  </si>
  <si>
    <t>f. Cảm biến tiệm cận, điện cảm, M12</t>
  </si>
  <si>
    <t>g. Cảm biến tiệm cận, điện dung, M12</t>
  </si>
  <si>
    <t>h. Trạm van với 4 van (MMJJ)</t>
  </si>
  <si>
    <t>i. Van một chiều, kích mở được</t>
  </si>
  <si>
    <t>j. Sách bài tập Điện khí nén nâng cao TP 202</t>
  </si>
  <si>
    <t>Bàn thực hành dành cho khí nén và điện khí nén</t>
  </si>
  <si>
    <t>Bàn thực hành di động, hai mặt</t>
  </si>
  <si>
    <t>Tủ thiết bị khí nén cố định (4 ngăn)</t>
  </si>
  <si>
    <t>Hộp phụ kiện khí nén</t>
  </si>
  <si>
    <t>Bộ thiết bị thực hành khí nén – PLC - 8065601 &amp; 167101</t>
  </si>
  <si>
    <t xml:space="preserve">Bao gồm: </t>
  </si>
  <si>
    <t>- Bộ thực hành Lập trình PLC S7-1500 cung cấp hiệu năng tối đa dùng cho các ứng dụng tầm trung và cao cấp trong tự động hóa máy móc và nhà máy.</t>
  </si>
  <si>
    <t xml:space="preserve">+ EduTrainer® Compact for ER có kích cỡ  (W x H x D) khoảng 364 mm x 170 mm x 80 mm; </t>
  </si>
  <si>
    <t>Mô đun 19'' với giắc cắm an toàn 4 mm, đầu cắm Syslink hoặc 24V/0V</t>
  </si>
  <si>
    <t>Thích hợp cho gắn trên khung ER hoặc trên bàn; Vỏ nhẹ đúc "</t>
  </si>
  <si>
    <t>+ CPU S7-1512SP</t>
  </si>
  <si>
    <t>Bộ thực hành thủy lực cơ bản TP 501 - 573035</t>
  </si>
  <si>
    <t>* Các thiết bị bao gồm:</t>
  </si>
  <si>
    <t>a. Van giảm áp</t>
  </si>
  <si>
    <t>b. Van tiết lưu 2 cửa</t>
  </si>
  <si>
    <t>c. Van tiết lưu 1 chiều</t>
  </si>
  <si>
    <t>d. Van 1 chiều, kích mở được</t>
  </si>
  <si>
    <t>e. Van một chiều</t>
  </si>
  <si>
    <t>f. Van 4/2 tác động bằng tay, hồi về bằng lò xo</t>
  </si>
  <si>
    <t>g. Van 4/3 tác động bằng tay, ở vị trí giữa xả về đường hồi dầu (AB −&gt; T), có cơ cấu hãm</t>
  </si>
  <si>
    <t>h. Van 4/3 tác động bằng tay, khóa ở vị trí giữa, có cơ cấu hãm</t>
  </si>
  <si>
    <t>i. Van khóa</t>
  </si>
  <si>
    <t>j. Bộ xy lanh vi sai 16/10/200 với vỏ bảo vệ</t>
  </si>
  <si>
    <t>k. Bộ gia tải nặng 9 kg dùng cho xy lanh</t>
  </si>
  <si>
    <t>l. Động cơ thủy lực</t>
  </si>
  <si>
    <t>m. Đầu nối chữ T</t>
  </si>
  <si>
    <t>n. Bộ chia 4 cửa có đồng hồ áp suất</t>
  </si>
  <si>
    <t>o. Đồng hồ áp suất</t>
  </si>
  <si>
    <t>p. Cảm biến lưu lượng</t>
  </si>
  <si>
    <t>q. Sách giáo khoa Nguyên tắc cơ bản của thủy lực và Điện thủy lực</t>
  </si>
  <si>
    <t>r. Sách bài tập Thủy lực cơ bản TP 501</t>
  </si>
  <si>
    <t>Bộ thực hành thủy lực nâng cao TP 502 - 573036</t>
  </si>
  <si>
    <t>a. Van giảm áp, bù áp suất</t>
  </si>
  <si>
    <t>b. Van giảm áp 3 cửa</t>
  </si>
  <si>
    <t>c. Van chia dòng</t>
  </si>
  <si>
    <t>d. Van 2/2 tác động con trượt trực tiếp, hoán đổi được</t>
  </si>
  <si>
    <t>f. Bình tích áp kiểu màng với khối van khóa</t>
  </si>
  <si>
    <t>g. Bộ xy lanh vi sai 16/10/200 với vỏ bảo vệ</t>
  </si>
  <si>
    <t>h. Bộ dụng cụ gá lắp cho xy lanh</t>
  </si>
  <si>
    <t>i. Đầu nối chữ T</t>
  </si>
  <si>
    <t>j. Sách bài tập Thủy lực nâng cao TP 502</t>
  </si>
  <si>
    <t>Bộ thực hành Điện thủy lực cơ bản TP 601 - 573037</t>
  </si>
  <si>
    <t>d. Van một chiều</t>
  </si>
  <si>
    <t xml:space="preserve">e. Van đảo chiều 4/2 tác động điện từ đơn, hồi về bằng lò xo </t>
  </si>
  <si>
    <t xml:space="preserve">f. Van đảo chiều 4/3 tác động điện từ, vị trí giữa đóng </t>
  </si>
  <si>
    <t xml:space="preserve">g. Van đảo chiều 4/2 tác động điện từ đơn, hồi về bằng lò xo </t>
  </si>
  <si>
    <t>h. Van khóa</t>
  </si>
  <si>
    <t>i. Bộ gia tải nặng 9 kg dùng cho xy lanh</t>
  </si>
  <si>
    <t>k. Bộ dụng cụ gá lắp cho xy lanh</t>
  </si>
  <si>
    <t>l. Đầu nối chữ T</t>
  </si>
  <si>
    <t>m. Bộ chia 4 cửa có đồng hồ áp suất</t>
  </si>
  <si>
    <t>n. Đồng hồ áp suất</t>
  </si>
  <si>
    <t xml:space="preserve">o. Công tắc áp suất, điện tử </t>
  </si>
  <si>
    <t>p. Hộp rơle, 3 khối</t>
  </si>
  <si>
    <t>q. Đầu vào tín hiệu, điện</t>
  </si>
  <si>
    <t>r. Công tắc giới hạn hành trình, điện, tác động bên trái</t>
  </si>
  <si>
    <t>s. Công tắc giới hạn hành trình, điện, tác động bên phải</t>
  </si>
  <si>
    <t>t. Cảm biến tiệm cận, điện tử</t>
  </si>
  <si>
    <t>u. Sách bài tập Điện thủy lực cơ bản TP 601</t>
  </si>
  <si>
    <t>v. Bộ cấp nguồn điện</t>
  </si>
  <si>
    <t>w. Cáp thí nghiệm an toàn 4 mm</t>
  </si>
  <si>
    <t>x. Giá treo dây điện</t>
  </si>
  <si>
    <t>Bộ thực hành điện thủy lực nâng cao TP 602 - 573038</t>
  </si>
  <si>
    <t>a. Hộp rơle thời gian, 2 khối</t>
  </si>
  <si>
    <t>c. Bộ đếm đặt trước, chạy điện</t>
  </si>
  <si>
    <t>d. Bình tích áp kiểu màng với khối van khóa</t>
  </si>
  <si>
    <t>e. Động cơ thủy lực</t>
  </si>
  <si>
    <t>f. Van 4/3 tác động bằng cuộn dây điện từ, ở vị trí giữa xả về đường hồi dầu (AB −&gt; T)</t>
  </si>
  <si>
    <t>g. Cảm biến tiệm cận, điện cảm, M12</t>
  </si>
  <si>
    <t>h. Nút dừng khẩn cấp, chạy điện</t>
  </si>
  <si>
    <t>j. Van 1 chiều, kích mở được</t>
  </si>
  <si>
    <t>k. Van giảm áp, bù áp suất</t>
  </si>
  <si>
    <t>l. Sách bài tập Điện thủy lực TP 602</t>
  </si>
  <si>
    <t>Bàn thực hành dành cho thủy lực và điện thủy lực</t>
  </si>
  <si>
    <t>Tủ thiết bị thủy lực cố định (3 ngăn)</t>
  </si>
  <si>
    <t>Các phụ kiện cho bộ thực hành</t>
  </si>
  <si>
    <t>a. 8x Ống thủy lực với khớp nối nhanh, dài 600 mm</t>
  </si>
  <si>
    <t>b. 4x Ống thủy lực với khớp nối nhanh, dài 1000 mm</t>
  </si>
  <si>
    <t>c. 4x Ống thủy lực với khớp nối nhanh, dài 1500 mm</t>
  </si>
  <si>
    <t>d. Giá treo ống thủy lực</t>
  </si>
  <si>
    <t>e. Tấm lót bảo vệ dầu rò rỉ cho bàn thực hành</t>
  </si>
  <si>
    <t>f. Bộ gá giữ đa năng</t>
  </si>
  <si>
    <t>g. Bình đo lưu lượng dầu thủy lực</t>
  </si>
  <si>
    <t>h. Khung bảo vệ cho bộ tải trọng, 9kg</t>
  </si>
  <si>
    <t>i. Bộ xả áp suất</t>
  </si>
  <si>
    <t>j. Bộ chia 4 cửa</t>
  </si>
  <si>
    <t>k. Bộ chia 4 cửa có đồng hồ áp suất</t>
  </si>
  <si>
    <t>Bộ nguồn thủy lực với 2 bơm thể tích không đổi và một động cơ</t>
  </si>
  <si>
    <t>Bàn thực hành điều khiển và Mạng truyền thông công nghiệp</t>
  </si>
  <si>
    <t>Bàn thực hành cố định kèm với tấm nhôm</t>
  </si>
  <si>
    <t>Tủ đựng thiết bị, 4 ngăn kéo</t>
  </si>
  <si>
    <t>Bộ nguồn điện 24 VDC</t>
  </si>
  <si>
    <t>Bộ thực hành lập trình PLC S7-1500 và Bộ điều khiển Easy Port</t>
  </si>
  <si>
    <t>* Bộ lập trình PLC S7-1500 bao gồm các thiết bị chính sau:</t>
  </si>
  <si>
    <t>- Bộ khung PLC</t>
  </si>
  <si>
    <t>- Bộ PLC S7-1500, CPU 1516-3PN/DP</t>
  </si>
  <si>
    <t>- Mô đun ngõ vào số digital</t>
  </si>
  <si>
    <t>- Mô đun ngõ ra số digital</t>
  </si>
  <si>
    <t>- Mô đun ngõ vào tương tự analog</t>
  </si>
  <si>
    <t>- Mô đun ngõ ra tương tự analog</t>
  </si>
  <si>
    <t>- Cáp lập trình</t>
  </si>
  <si>
    <t>- Phần mềm lập trình</t>
  </si>
  <si>
    <t>- Hộp kết nối điện đa năng, tín hiệu số (Syslink) (x2)</t>
  </si>
  <si>
    <t>- Hộp kết nối, tín hiệu tương tự</t>
  </si>
  <si>
    <t>Bộ thực hành phân phối IO - PROFIBUS, PROFINET và truyền thông IO Link</t>
  </si>
  <si>
    <t>Khung gá đỡ lắp thiết bị và các mô đun điện</t>
  </si>
  <si>
    <t>Bộ thiết bị SIMATIC ET 200SP với các mô đun tín hiệu số và mô đun truyền thông IO-Link</t>
  </si>
  <si>
    <t>Bộ thiết bị SIMATIC ET 200SP, PROFIBUS</t>
  </si>
  <si>
    <t>Mô đun tín hiệu tương tự sử dụng cho SIMATIC ET 200SP</t>
  </si>
  <si>
    <t>Mô đun mở rộng cổng ethernet</t>
  </si>
  <si>
    <t>Bộ IO Link kết nối mạng I/O Link</t>
  </si>
  <si>
    <t>Dây cáp nối nhanh an toàn 4mm</t>
  </si>
  <si>
    <t>Bộ mở rộng CTEU có thể gắn vào bộ kết nối IO-Link để sử dụng chuẩn mạng PROFIBUS DP</t>
  </si>
  <si>
    <t>Bộ mở rộng CTEU có thể gắn vào bộ kết nối IO-Link để sử dụng chuẩn mạng PROFINET</t>
  </si>
  <si>
    <t>Bộ thực hành biến tần và động cơ không đồng bộ 3 pha</t>
  </si>
  <si>
    <t>Bộ thực hành biến tần</t>
  </si>
  <si>
    <t>- Bộ thực hành biến tần với công nghệ chuyển đổi tần số, sẵn sàng hoạt động và với thiết kế tuân thủ EMC.</t>
  </si>
  <si>
    <t>- Bộ biến tần 3 pha Sinamic G120 của Siemens.</t>
  </si>
  <si>
    <t>Động cơ không đồng bộ ba pha</t>
  </si>
  <si>
    <t>+ Công suất định mức: 0.25 kW</t>
  </si>
  <si>
    <t>+ Tốc độ: 1,350 rpm</t>
  </si>
  <si>
    <t>+ Cos φ: 0.78</t>
  </si>
  <si>
    <t>+ Mạch sao: 690 V/0.45 A</t>
  </si>
  <si>
    <t>+ Mạch tam giác: 400 V/0.77 A</t>
  </si>
  <si>
    <t>Bộ thực hành màn hình HMI</t>
  </si>
  <si>
    <t xml:space="preserve">- Màn hình cảm ứng TP700 Comfort của dòng HMI Siemens là màn hình 7'' dành cho các ứng dụng nâng cao. Tính năng điều khiển tiện lợi bao gồm: </t>
  </si>
  <si>
    <t>- Tính năng cao cấp toàn diện: lưu trữ, tập lệnh VB và giao diện hiển thị tài liệu hệ thống đa dạng (ví dụ, tệp PDF) hoặc dưới dạng trang web Internet</t>
  </si>
  <si>
    <t>- Nhiều chuẩn kết nối truyền thông</t>
  </si>
  <si>
    <t>- Tích hợp cổng PROFINET từ 7''</t>
  </si>
  <si>
    <t>- Lập trình từ phần mềm WinCC Comfort (TIA Portal)"</t>
  </si>
  <si>
    <t xml:space="preserve">- Bộ thực hành có thể lắp trên khung A4 hoặc để trên bàn. Giao tiếp qua cổng 1x Profibus, 2x Profinet và 2x USB từ mặt trước thông qua các cổng kết nối. </t>
  </si>
  <si>
    <t>Kích thước: 266 x 297 mm</t>
  </si>
  <si>
    <t>Chiều sâu: 90 mm</t>
  </si>
  <si>
    <t>Nguồn cấp: 24 V DC"</t>
  </si>
  <si>
    <t>Cáp Ethernet chuẩn RJ45, CAT5 dùng để nạp chương trình, dài 2m</t>
  </si>
  <si>
    <t>Bản quyền phần mềm WinCC Advanced (TIA PORTAL)</t>
  </si>
  <si>
    <t>Bộ thiết bị lập trình cơ bản</t>
  </si>
  <si>
    <t>- 1x Hộp tín hiệu điện đầu vào</t>
  </si>
  <si>
    <t>- 1x Hộp đèn chỉ thị và phân phối điện</t>
  </si>
  <si>
    <t>- 1x Cảm biến tiệm cận điện cảm, M12</t>
  </si>
  <si>
    <t>- 1x Cảm biến tiệm cận điện dung, M12</t>
  </si>
  <si>
    <t>- 1x Cảm biến tiệm cận quang, M12</t>
  </si>
  <si>
    <t>- 4x Cảm biến tiệm cận điện tử, với phụ kiện gắn vào xy lanh</t>
  </si>
  <si>
    <t>- 1x Van khí nén 5/2, điều khiển điện từ đơn, có đèn LED.</t>
  </si>
  <si>
    <t>- 1x Van khí nén 5/2, điều khiển điện từ kép, có đèn LED.</t>
  </si>
  <si>
    <t xml:space="preserve">- 1x Xy lanh khí nén tác dụng đơn </t>
  </si>
  <si>
    <t>- 2x Xy lanh tác dụng kép</t>
  </si>
  <si>
    <t xml:space="preserve">- 1x Bộ lọc khí với van khóa và van điều chỉnh áp suất </t>
  </si>
  <si>
    <t>- 1x Bộ chia khí</t>
  </si>
  <si>
    <t>- 2x Ống dẫn khí nén bằng nhựa 4x0,75mm, (10 mét)</t>
  </si>
  <si>
    <t>- Dây cáp nối nhanh an toàn 4mm, 106 sợi, màu đỏ, màu xanh dương, và màu đen</t>
  </si>
  <si>
    <t>Mô hình thực hành tích hợp mạng truyền thông và điều khiển trong công nghiệp</t>
  </si>
  <si>
    <t>- Chức năng</t>
  </si>
  <si>
    <t>+ Hệ thống băng chuyền MPS là nền tảng cho mô hình thực hành tích hợp mạng truyền thông và điều khiển trong công nghiệp TS Compact Trainer I4.0 CPS (cyber-physical system) được xây dựng dựa trên các thành phần tự động hóa có sẵn.</t>
  </si>
  <si>
    <t>+ Bộ điều khiển công nghiệp hiện đại, S7-1500, là đơn vị trung tâm của quá trình xử lý và giao tiếp cao cấp</t>
  </si>
  <si>
    <t xml:space="preserve">+ Bộ PLC được lập trình bằng phần mềm TIA Portal. </t>
  </si>
  <si>
    <t>+ Màn hình KTP 400 hiển thị và điều khiển thông qua giao diện người dùng cho các hoạt động trực quan và hướng dẫn vận hành máy.</t>
  </si>
  <si>
    <t>+ Dữ liệu được trao đổi với phôi thông minh (một con lăn vòng bi) thông qua hệ thống đọc ghi RFID giao tiếp với bộ điều khiển thông qua giao diện IO-Link.</t>
  </si>
  <si>
    <t>+ PLC được trang bị tích hợp web server để quá trình chuẩn đoán lỗi nhanh hơn với tiêu chuẩn IT</t>
  </si>
  <si>
    <t>- Mô hình tích hợp các thành phần chính sau theo tinh thần của nhà máy sản xuất thông minh.</t>
  </si>
  <si>
    <t>+ Băng chuyền sản xuất</t>
  </si>
  <si>
    <t>+ Bộ điều khiển chính S71512SP F 1PN</t>
  </si>
  <si>
    <t>+ Nút dừng khẩn cấp</t>
  </si>
  <si>
    <t>+ Truy cập mạng RJ45</t>
  </si>
  <si>
    <t>+ Bộ điều khiển và hiển thị KTP400</t>
  </si>
  <si>
    <t>+ Bộ đọc RFID, cuối băng tải</t>
  </si>
  <si>
    <t>+ Bộ đo wattmeter DC, ở phía sau</t>
  </si>
  <si>
    <t>+ Bộ đọc RFID, ở đầu băng tải</t>
  </si>
  <si>
    <t>+ Mô đun khoan với ET200SP Profinet IO-Device</t>
  </si>
  <si>
    <t>+ Mô đun chèn phôi với ET200SP Profinet IO-Device</t>
  </si>
  <si>
    <t>+ Mô đun pick-by-light trạm xử lý bằng tay với LOGO!8</t>
  </si>
  <si>
    <t>+ Raspberry Pi single-board computer</t>
  </si>
  <si>
    <t>+ Khu vực làm việc bằng tay, khay</t>
  </si>
  <si>
    <t>+ Bộ cổng chia mạng Scalance XB005, phía sau</t>
  </si>
  <si>
    <t>- Cáp ethernet</t>
  </si>
  <si>
    <t>m</t>
  </si>
  <si>
    <t>CỘNG</t>
  </si>
  <si>
    <t>Danh mục thiết bị đầu tư  phòng thực hành Cảm Biến Thông Minh</t>
  </si>
  <si>
    <t>Năm học 2022 - 2023</t>
  </si>
  <si>
    <r>
      <rPr>
        <sz val="12"/>
        <color theme="1"/>
        <rFont val="Times New Roman"/>
        <family val="1"/>
      </rPr>
      <t>Mỗi ngành như cơ khí, điện tử, tin học đều có nền tảng khoa học vững chắc và tạo ra các sản phẩm đặc trưng riêng. Tuy nhiên, yêu cầu của thời đại đặt ra yêu cầu cao hơn về cách hoạt động của máy móc, yêu cầu máy móc cần phải gọn nhẹ hơn, linh động hơn, uyển chuyển hơn và thông minh hơn.  Các kỹ sư cơ khí không thể làm máy móc thông minh hơn, trong khi những kỹ sư tin học có thể tạo ra trí thông minh nhân tạo nhưng họ không biết về cơ khí, những kỹ sư điện tử có thể kết nối và điều khiển tín hiệu, nhưng họ không thể kết nối giữa trí thông minh nhân tạo để điều khiển thiết bị cơ khí. Chính yêu cầu này đã hình thành nên ngành Cơ điện tử để tạo ra sản phẩm mới đáp ứng các yêu cầu đặt ra trên cơ sở phối hợp nền tảng sẵn có của các ngành với nhau.
Với khả năng am hiểu về cơ khí, điện tử, tin học, và các công nghệ hiện đại... người kỹ sư cơ điện tử đưa vào các sản phẩm cơ khí hệ thống điều khiển linh hoạt bằng điện tử, và thông qua hệ thống điện tử, kết nối với hệ thống xử lý thông tin - trí thông minh nhân tạo để tạo ra một sản phẩm hoàn chỉnh.</t>
    </r>
    <r>
      <rPr>
        <sz val="11"/>
        <color theme="1"/>
        <rFont val="Calibri"/>
        <family val="2"/>
        <scheme val="minor"/>
      </rPr>
      <t xml:space="preserve">
</t>
    </r>
  </si>
  <si>
    <t>Công nghệ Kỹ thuật Điện – Điện tử</t>
  </si>
  <si>
    <t>Bộ thực hành kỹ thuật số và kỹ thuật điều khiển TP 1012</t>
  </si>
  <si>
    <t xml:space="preserve">   Nội dung đào tạo:</t>
  </si>
  <si>
    <t>- Các phần tử lo gic</t>
  </si>
  <si>
    <t>- Các ký hiệu phần tử</t>
  </si>
  <si>
    <t>- Thiết kế và tối ưu mạch lo gic</t>
  </si>
  <si>
    <t>- Lo gic đại số</t>
  </si>
  <si>
    <t>- Tiêu chuẩn định dạng rời rạc và nối tiếp</t>
  </si>
  <si>
    <t>- Mạch chuyển ma trận</t>
  </si>
  <si>
    <t>- Schmitt trigger</t>
  </si>
  <si>
    <t>- Tính toán độ trễ</t>
  </si>
  <si>
    <t>- Các loại mạch trigger</t>
  </si>
  <si>
    <t>- Vòng lặp Flip-Flops</t>
  </si>
  <si>
    <t>- Mạch đếm</t>
  </si>
  <si>
    <t>- Chuyển đổi và truyền dữ liệu</t>
  </si>
  <si>
    <t>- Thanh ghi dịch</t>
  </si>
  <si>
    <t>- Chuyển đổi dữ liệu</t>
  </si>
  <si>
    <t>- Các mạch số học</t>
  </si>
  <si>
    <t>- Cấu trúc của mạch điều khiển</t>
  </si>
  <si>
    <t>- Tín hiệu phản hồi và hồi tiếp</t>
  </si>
  <si>
    <t>- Điều chỉnh các biến</t>
  </si>
  <si>
    <t>- Biểu đồ Bode</t>
  </si>
  <si>
    <t xml:space="preserve">- Mô hình hóa hệ thống điều khiển </t>
  </si>
  <si>
    <t>- Hồi tiếp âm và hồi tiếp dương</t>
  </si>
  <si>
    <t>- Bộ điều khiển 2 và 3-step</t>
  </si>
  <si>
    <t>- Bộ điều khiển P, I và PID</t>
  </si>
  <si>
    <t>- Tín hiệu điều khiển ổn định và bất ổn định</t>
  </si>
  <si>
    <t>- Mạch khuếch đại</t>
  </si>
  <si>
    <t>- Lý thuyết điều khiển Ziegler and Nichols</t>
  </si>
  <si>
    <t>- Đặc điểm:</t>
  </si>
  <si>
    <t>+ Các thành phần của gói đào tạo được xây dựng 1 cách logic.</t>
  </si>
  <si>
    <t>+ Tất cả Các bộ phận của thiết bị được trang bị đầy đủ với Các Kết nối cắm an toàn.</t>
  </si>
  <si>
    <t>+ Bảng mạch thí nghiệm kèm với gói đào tạo này cung cấp điện áp, yêu cầu cho tất cả các phép thử và cũng có một máy phát sóng vuông với 7 tần số đầu ra khác nhau.</t>
  </si>
  <si>
    <t>+ Bảng mạch thí nghiệm cũng có thể được sử dụng làm Bảng cắm Điện cho Các linh kiện của bộ thí nghiệm kỹ thuật điều khiển.</t>
  </si>
  <si>
    <t>1. Bảng mạch thí nghiệm</t>
  </si>
  <si>
    <t>- Máy phát sống vuông (đối xứng, V = 2):</t>
  </si>
  <si>
    <t>2. Bộ linh kiện các thành phần kỹ thuật số</t>
  </si>
  <si>
    <t>- 1x Mạch đảo</t>
  </si>
  <si>
    <t>- 2x AND</t>
  </si>
  <si>
    <t>- 2x OR</t>
  </si>
  <si>
    <t>- 1x NAND</t>
  </si>
  <si>
    <t>- 1x NOR</t>
  </si>
  <si>
    <t>- 1X XOR</t>
  </si>
  <si>
    <t>- Bộ chuyển đổi 1x hex và nguồn analog 0-5 V</t>
  </si>
  <si>
    <t>- Biểu đồ thanh 1x LED</t>
  </si>
  <si>
    <t xml:space="preserve">- 1x Bộ đếm </t>
  </si>
  <si>
    <t xml:space="preserve">- 1x Led 7 đoạn </t>
  </si>
  <si>
    <t>- 1x flip-flop RS</t>
  </si>
  <si>
    <t>- 2x flip-flop JK</t>
  </si>
  <si>
    <t>- 2x thanh ghi dịch</t>
  </si>
  <si>
    <t>- 1x mạch cộng</t>
  </si>
  <si>
    <t xml:space="preserve">- 1x tín hiệu đầu vào </t>
  </si>
  <si>
    <t>3. Bộ linh kiện các thành phần kỹ thuật điều khiển</t>
  </si>
  <si>
    <t>- 1x 2 đầu vào ví sai với bộ trừ</t>
  </si>
  <si>
    <t>- 1x phần tử P</t>
  </si>
  <si>
    <t>- 1x phần tử I</t>
  </si>
  <si>
    <t>- 1x phần tử D</t>
  </si>
  <si>
    <t>- 1x bộ cộng có thể điều chỉnh</t>
  </si>
  <si>
    <t>- 1x bộ giới hạn</t>
  </si>
  <si>
    <t>- 1x bộ so sánh</t>
  </si>
  <si>
    <t>- 2x bộ điều khiển</t>
  </si>
  <si>
    <t>4. Cáp thí nghiệm an toàn 2mm, một bộ có 60 sợi màu đỏ, xanh và đen</t>
  </si>
  <si>
    <t>5. Bộ chuyển I/O 5 V và 24 V</t>
  </si>
  <si>
    <t>6. Đế cắm IC</t>
  </si>
  <si>
    <t>7. Dao động ký lưu trữ kỹ thuật số</t>
  </si>
  <si>
    <t>8. Sách hướng dẫn, tiếng Anh</t>
  </si>
  <si>
    <t>Bộ thực hành cảm biến</t>
  </si>
  <si>
    <t>Nội dung đào tạo:</t>
  </si>
  <si>
    <t>- Thiết lập cấu hình, chức năng và hệ số của các cảm biến được sử dụng</t>
  </si>
  <si>
    <t>- Nguyên tắc cơ bản của kết nối và công nghệ mạch điện</t>
  </si>
  <si>
    <t>- Ảnh hưởng của hình dạng, vật liệu, bề mặt và màu sắc của vật thể đến đặc điểm chuyển mạch của cảm biến</t>
  </si>
  <si>
    <t>- Các thuật ngữ mô tả hệ số và hành vi chức năng làm việc</t>
  </si>
  <si>
    <t>- Thiết lập cấu hình mạch logic cho cảm biến</t>
  </si>
  <si>
    <t>- Chọn các cảm biến thích hợp cho các thông số nhất định</t>
  </si>
  <si>
    <t>Bộ thiết bị TP 1311: Cảm biến phát hiện đối tượng - 566918</t>
  </si>
  <si>
    <t>- Bộ cảm biến tiệm cận, điện trở từ</t>
  </si>
  <si>
    <t>- Bộ cảm biến tiệm cận, điện từ, M12</t>
  </si>
  <si>
    <t>- Bộ cảm biến tiệm cận, điện từ, M18</t>
  </si>
  <si>
    <t>- Bộ cảm biến đầu ra tương tự, điện từ, M12</t>
  </si>
  <si>
    <t>- Bộ cảm biến quang thu phát đối xứng, bộ nhận tín hiệu</t>
  </si>
  <si>
    <t>- Bộ cảm biến quang thu phát đối xứng, bộ phát tín hiệu</t>
  </si>
  <si>
    <t>- Bộ cảm biến quang dùng với cáp quang</t>
  </si>
  <si>
    <t>- Cáp quang</t>
  </si>
  <si>
    <t>- Cảm biến quang với gương phản xạ</t>
  </si>
  <si>
    <t>- Bộ gương phản xạ (gương chóp 3 mặt), 20mm</t>
  </si>
  <si>
    <t>- Cảm biến khuếch tán với màu nền được loại bỏ</t>
  </si>
  <si>
    <t>- Bộ cảm biến tiệm cận, điện dung, M12</t>
  </si>
  <si>
    <t>- Hộp hiển thị và phân phối, bằng điện</t>
  </si>
  <si>
    <t>- Bộ trượt đo xác định vị trí</t>
  </si>
  <si>
    <t>- Bộ đối tượng thử nghiệm bao gồm nhiều loại vật thể khác nhau</t>
  </si>
  <si>
    <t>Bộ cảm biến thông minh - 8116358</t>
  </si>
  <si>
    <t>- Diffuse photoelectric sensor with IO-Link®</t>
  </si>
  <si>
    <t>- Inductive proximity sensor with IO-Link®</t>
  </si>
  <si>
    <t>- Ultrasonic sensor with IO-Link®</t>
  </si>
  <si>
    <t>- IO-Link®master module with 4 ports</t>
  </si>
  <si>
    <t>- Accessory kit for Equipment Set TP1312 Smart Sensors</t>
  </si>
  <si>
    <t>- Set of test objects</t>
  </si>
  <si>
    <t>- Slide unit</t>
  </si>
  <si>
    <t>- Sensor workstation</t>
  </si>
  <si>
    <t>Thiết bị thực hành kèm theo bộ thực hành cảm biến - 539025</t>
  </si>
  <si>
    <t>Thông số kỹ thuật:</t>
  </si>
  <si>
    <t>- Bàn thực hành thí nghiệm cố định với mặt bàn bằng nhôm có rãnh profil, kích thước 700 x 700 mm và khung ER để lắp thiết bị điện.</t>
  </si>
  <si>
    <t xml:space="preserve">- Mặt bàn có rãnh profil bằng hợp kim nhôm (700 x 700 mm): Tấm nhôm rãnh profil được anốt hóa tạo thành bàn thực hành cho tất cả các gói đào tạo thực hành. </t>
  </si>
  <si>
    <t xml:space="preserve">+ Tất cả các phần tử được gắn chắc chắn và an toàn vào các rãnh cắm trên tấm nhôm. </t>
  </si>
  <si>
    <t xml:space="preserve">+ Có những rãnh định hình trên cả hai mặt của tấm nhôm để có thể gắn các phần tử. </t>
  </si>
  <si>
    <t xml:space="preserve">+ Các rãnh này tương thích với hệ thống rãnh profil ITEM. </t>
  </si>
  <si>
    <t xml:space="preserve">+ Có nắp đậy bảo vệ bằng nhựa bên cạnh. </t>
  </si>
  <si>
    <t>+ Khoảng cách các rãnh profil: 50 mm.</t>
  </si>
  <si>
    <t>- Kích thước bàn thực hành: R1512 x S780 x C1718 mm</t>
  </si>
  <si>
    <t>- Tủ ngăn kéo bằng thép có bánh xe với 4 ngăn kéo</t>
  </si>
  <si>
    <t xml:space="preserve">+ Tủ đựng với các ngăn kéo bằng thép với cữ chặn an toàn có thể kéo ra hết. </t>
  </si>
  <si>
    <t>+ Ngăn kéo trượt dễ dàng với hệ thống con lăn vi sai cho chạy êm</t>
  </si>
  <si>
    <t>+ Để được đến 20 kg linh kiện cho mỗi ngăn kéo</t>
  </si>
  <si>
    <t>+ Kích thước bên ngoài Rộng 476 x Sâu 788 x Cao 657 mm, kích thước sử dụng bên trong Rộng 375 x Sâu 700 mm</t>
  </si>
  <si>
    <t>- Bộ cung cấp nguồn điện 24 VDC, lắp trên khung ER của bàn thực hành</t>
  </si>
  <si>
    <t>+ Điện áp cấp vào: 85 – 265 V AC (47 – 63 Hz)</t>
  </si>
  <si>
    <t>+ Điện áp cổng ra: 24 V DC</t>
  </si>
  <si>
    <t>+ Có bảo vệ chống ngắn mạch</t>
  </si>
  <si>
    <t>+ Dòng điện cổng ra lớn nhất: 4 A</t>
  </si>
  <si>
    <t>+ Kích thước: 170 x 240 x 92 mm</t>
  </si>
  <si>
    <t>- Bộ cáp thí nghiệm an toàn bao gồm 106 sợi màu đỏ, màu xanh dương và màu đen</t>
  </si>
  <si>
    <t>+ 10x sợi màu đỏ, dài 50 mm</t>
  </si>
  <si>
    <t>+ 10x sợi màu xanh dương, dài 50 mm</t>
  </si>
  <si>
    <t>+ 8x sợi màu đen, dài 50 mm</t>
  </si>
  <si>
    <t>+ 8x sợi màu đỏ, dài 300 mm</t>
  </si>
  <si>
    <t>+ 8x sợi màu xanh dương, dài 300 mm</t>
  </si>
  <si>
    <t>+ 18x sợi màu đen, dài 300 mm</t>
  </si>
  <si>
    <t>+ 8x sợi màu đỏ, dài 500 mm</t>
  </si>
  <si>
    <t>+ 8x sợi màu xanh dương, dài 500 mm</t>
  </si>
  <si>
    <t>+ 18x sợi màu đen, dài 500 mm</t>
  </si>
  <si>
    <t>+ 2x sợi màu đỏ, dài 1000 mm</t>
  </si>
  <si>
    <t>+ 3x sợi màu xanh dương, dài 1000 mm</t>
  </si>
  <si>
    <t>+ 2x sợi màu đen, dài 1000 mm</t>
  </si>
  <si>
    <t>+ 1x sợi màu đỏ, dài 1500 mm</t>
  </si>
  <si>
    <t>+ 1x sợi màu xanh dương, dài 1500 mm</t>
  </si>
  <si>
    <t>+ 1x sợi màu đen, dài 1500 mm</t>
  </si>
  <si>
    <t>Bộ thực hành Vi điều khiển - PIC/ Arduino</t>
  </si>
  <si>
    <t>1x Bo mạch lập trình PIC (16F8877)</t>
  </si>
  <si>
    <t>1x Bo mạch lập trình Arduino (Uno R3 PDIP)</t>
  </si>
  <si>
    <t>1x Bo mạch tổng hợp</t>
  </si>
  <si>
    <t>1x Nguồn cung cấp</t>
  </si>
  <si>
    <t>1x Cáp kết nối</t>
  </si>
  <si>
    <t>1x Khay đựng</t>
  </si>
  <si>
    <t>Sách bài tập</t>
  </si>
  <si>
    <t>Mô đun hỗ trợ thực hành PIC/ Arduino</t>
  </si>
  <si>
    <t>Bo mạch LED</t>
  </si>
  <si>
    <t>Bo mạch công tắc</t>
  </si>
  <si>
    <t>Bo mạch màn hình LCD</t>
  </si>
  <si>
    <t>Bo mạch đọc thẻ nhớ SD</t>
  </si>
  <si>
    <t>Bo mạch GLCD</t>
  </si>
  <si>
    <t>Bo mạch mở rộng I/O</t>
  </si>
  <si>
    <t xml:space="preserve">Bo mạch Prototype </t>
  </si>
  <si>
    <t>Bo mạch keypad</t>
  </si>
  <si>
    <t>Bo mạch Actuator</t>
  </si>
  <si>
    <t>Bo mạch mạch Grove sensor board</t>
  </si>
  <si>
    <t>Bo mạch Rờ-le</t>
  </si>
  <si>
    <t>Bo mạch Bluetooth</t>
  </si>
  <si>
    <t>Bo mạch Wi-Fi</t>
  </si>
  <si>
    <t xml:space="preserve">DANH MỤC THIẾT BỊ ĐẦU TƯ PHÒNG THỰC HÀNH </t>
  </si>
  <si>
    <t>NGÀNH ĐIỆN CÔNG NGHIỆP</t>
  </si>
  <si>
    <t>Năm học 2020 - 2021</t>
  </si>
  <si>
    <t xml:space="preserve">     Xã hội ngày càng phát triển, hiện đại kéo theo các nhu cầu, lợi ích khác. Chính vì thế về hệ thống điện thông minh là một nhu cầu tất yếu của con người với sự phát triển của xã hội.</t>
  </si>
  <si>
    <t xml:space="preserve">    Có thể coi hệ thống điện thông minh gồm có hai lớp: lớp 1 là hệ thống điện thông thường và bên trên lớp 1 là lớp 2, hệ thống thông tin, truyền thông, đo lường.</t>
  </si>
  <si>
    <t>Hệ thống điện thông minh cần phát triển trên 4 khâu:</t>
  </si>
  <si>
    <t xml:space="preserve">    -   Phát điện: Smart Generation</t>
  </si>
  <si>
    <t xml:space="preserve">    -   Truyền tải: Smart Transmission</t>
  </si>
  <si>
    <t xml:space="preserve">    -   Phân phối: Smart Distribution</t>
  </si>
  <si>
    <t xml:space="preserve">    -   Tiêu thụ: Smart Power Consumers</t>
  </si>
  <si>
    <t>* Chức năng của hệ thống điện thông minh là:</t>
  </si>
  <si>
    <t xml:space="preserve">    -   Giảm lượng tiêu hao năng lượng trên dây dẫn, tăng cường chất lượng điện năng</t>
  </si>
  <si>
    <t xml:space="preserve">    -   Giảm chi phí sản xuất, truyền tải, chi phí nâng cấp nhờ phân hóa lượng điện tiêu thụ</t>
  </si>
  <si>
    <t xml:space="preserve">    -   Có khả năng tụ phục hồi khi xảy ra mất điện</t>
  </si>
  <si>
    <t>* Ưu điểm của hệ thống điện thông minh</t>
  </si>
  <si>
    <t xml:space="preserve">    -   Không cần đi dây điện điều khiển, chỉ cần cấp nguồn cho thiết bị, toàn bộ thiết bị được kết nối Internet bằng WiFi.</t>
  </si>
  <si>
    <t xml:space="preserve">   -   Điều khiển: Không cần bộ điều khiển trung tâm, bộ chuyển đổi vì tất cả được lưu trữ và xử lý trên Cloud (đám mây của Apple, Google, Amazon)</t>
  </si>
  <si>
    <t xml:space="preserve">   -   Điều khiển qua giọng nói dễ dàng với các trợ lý ảo của Google (Google Assistant), Apple (Siri), Amazon (Alexa), hay sử dụng các ứng dụng trên iPhone, iPad, Android.</t>
  </si>
  <si>
    <t>Phòng TH: Hệ thống điện thông minh Ngành: Điện công nghiệp</t>
  </si>
  <si>
    <t>Ký mã hiệu, nhãn mác SP</t>
  </si>
  <si>
    <t>Đơn giá   (Vnđ)</t>
  </si>
  <si>
    <t>Thành tiền (Vnđ)</t>
  </si>
  <si>
    <t>Phòng thực hành nhà thông minh</t>
  </si>
  <si>
    <t>Hệ thống thực hành trạm phát điện, hòa đồng bộ máy phát điện:</t>
  </si>
  <si>
    <t>EUG 1/2</t>
  </si>
  <si>
    <t>Hệ thống thực hành trạm truyền tải + trạm phân phối và bảo vệ đường dây:</t>
  </si>
  <si>
    <t>ESG 1.1</t>
  </si>
  <si>
    <t>Hệ thống thực hành Trạm tiêu thụ, Quản lý năng lương:</t>
  </si>
  <si>
    <t>ESG 1.2</t>
  </si>
  <si>
    <t>Hệ thống đào tạo năng lượng mặt trời</t>
  </si>
  <si>
    <t>EPH 3</t>
  </si>
  <si>
    <t>Hệ thực hành: Đường dây truyền tải dòng điện một chiều điện áp cao HVDC</t>
  </si>
  <si>
    <t>EDC1</t>
  </si>
  <si>
    <t>Hệ thực hành lưới điện Micro - Điều khiển các mạng điện độc lập</t>
  </si>
  <si>
    <t>EMG 1</t>
  </si>
  <si>
    <t>Tổng giá trị</t>
  </si>
  <si>
    <t>Máy tính để bàn cho các khoa</t>
  </si>
  <si>
    <t xml:space="preserve"> Máy tính đặt tại các khoa</t>
  </si>
  <si>
    <t>Đơn giá (VND)</t>
  </si>
  <si>
    <t>Tổng cộng (VND)</t>
  </si>
  <si>
    <t>Máy tính để bàn</t>
  </si>
  <si>
    <t>Máy tính để bàn HP EliteDesk 800 G5 Small Form Factor, Core i5-9500(3.00 GHz,9MB),8GB RAM DDR4,500Gb SDD,DVDRW,Intel UHD Graphics,HDMI Port,Keyboard &amp; Mouse,Win 10 Pro 64,3Y WTY</t>
  </si>
  <si>
    <t xml:space="preserve">Màn hình </t>
  </si>
  <si>
    <t>Màn hình máy tính P224 21.5-inch Monitor,3Y WTY</t>
  </si>
  <si>
    <t>Total Price (VND)</t>
  </si>
  <si>
    <t>Hê thống mạng LAN cho khoa/Phòng</t>
  </si>
  <si>
    <t>Part Number</t>
  </si>
  <si>
    <t>Mô tả</t>
  </si>
  <si>
    <t>Server quản lý</t>
  </si>
  <si>
    <t>868705-B21</t>
  </si>
  <si>
    <t>HPE ProLiant DL380 Gen10 12LFF Configure-to-order Server</t>
  </si>
  <si>
    <t>868705-B21  UUF</t>
  </si>
  <si>
    <t>HPE DL380 Gen10 12LFF CTO Server</t>
  </si>
  <si>
    <t>826850-L21</t>
  </si>
  <si>
    <t>HPE DL380 Gen10 Intel Xeon-Silver 4114 (2.2GHz/10-core/85W) FIO Processor Kit</t>
  </si>
  <si>
    <t>826850-B21</t>
  </si>
  <si>
    <t>HPE DL380 Gen10 Intel Xeon-Silver 4114 (2.2GHz/10-core/85W) Processor Kit</t>
  </si>
  <si>
    <t>826850-B21  0D1</t>
  </si>
  <si>
    <t>Factory Integrated</t>
  </si>
  <si>
    <t>815098-B21</t>
  </si>
  <si>
    <t>HPE 16GB (1x16GB) Single Rank x4 DDR4-2666 CAS-19-19-19 Registered Smart Memory Kit</t>
  </si>
  <si>
    <t>815098-B21  0D1</t>
  </si>
  <si>
    <t>872487-B21</t>
  </si>
  <si>
    <t>HPE 4TB SAS 12G Midline 7.2K LFF (3.5in) SC 1yr Wty Digitally Signed Firmware HDD</t>
  </si>
  <si>
    <t>872487-B21  0D1</t>
  </si>
  <si>
    <t>P09724-B21</t>
  </si>
  <si>
    <t>HPE 1.92TB SATA 6G Mixed Use LFF (3.5in) SCC 3yr Wty Digitally Signed Firmware SSD</t>
  </si>
  <si>
    <t xml:space="preserve">Bản quyền phần mềm Windows  và  SQL </t>
  </si>
  <si>
    <t>9EM-00652</t>
  </si>
  <si>
    <t xml:space="preserve">WinSvrSTDCore 2019 SNGL OLP 16Lic NL CoreLic </t>
  </si>
  <si>
    <t>R18-05768</t>
  </si>
  <si>
    <t xml:space="preserve">WinSvrCAL 2019 SNGL OLP NL UsrCAL </t>
  </si>
  <si>
    <t>7JQ-01275</t>
  </si>
  <si>
    <t xml:space="preserve">SQLSvrEntCore 2017 SNGL OLP 2Lic NL CoreLic Qlfd </t>
  </si>
  <si>
    <t>Cable + Phụ kiện</t>
  </si>
  <si>
    <t>1427254-6</t>
  </si>
  <si>
    <t>Cáp cat6 AMP commscope AMP Category 6 UTP Cable, 4-Pair, 23 AWG, Solid, CM, 305m, Blue</t>
  </si>
  <si>
    <t>Phụ kiện thi công</t>
  </si>
  <si>
    <t>Phụ kiện triển khai hệ thống cáp</t>
  </si>
  <si>
    <t>Switch + Router phục vụ internet</t>
  </si>
  <si>
    <t>MX250-HW</t>
  </si>
  <si>
    <t>Meraki MX250 Router/Security Appliance</t>
  </si>
  <si>
    <t>MS120-24P-HW</t>
  </si>
  <si>
    <t>Meraki MS120-24P 1G L2 Cld -Mngd 24x GigE 370W PoE Switch</t>
  </si>
  <si>
    <t xml:space="preserve"> Total Price (VND)</t>
  </si>
  <si>
    <t xml:space="preserve"> ĐƠN GIÁ </t>
  </si>
  <si>
    <t xml:space="preserve"> THÀNH TIỀN </t>
  </si>
  <si>
    <t>Mô hình hệ thống lái và cầu dẫn hướng loại treo độc lập</t>
  </si>
  <si>
    <t>Mô hình hệ thống lái và cầu dẫn hướng tải 1,25 tấn</t>
  </si>
  <si>
    <t>Mô hình hệ thống phanh hơi điều khiển bằng ABS</t>
  </si>
  <si>
    <t>Mô hình hệ thống phanh thủy lực trợ lực khí nén</t>
  </si>
  <si>
    <t>Mô hình hệ thống phanh ABS/EBD/TRC</t>
  </si>
  <si>
    <t>Mô hình hộp số CVT Toyota</t>
  </si>
  <si>
    <t>Mô hình hộp số hai cầu tự động Toyota</t>
  </si>
  <si>
    <t>Mô hình hộp số cơ khí 5 cấp</t>
  </si>
  <si>
    <t>Mô hình tổng thành xe Toyota Vios</t>
  </si>
  <si>
    <t>Hệ thực hành truyền động xe Audi 2016</t>
  </si>
  <si>
    <t xml:space="preserve"> Mỹ/Nhật </t>
  </si>
  <si>
    <t>Hệ thực hành truyền động xe Nissan 2016</t>
  </si>
  <si>
    <t>Hệ thực hành động cơ kết hợp hệ thống lạnh điện tử xeToyota</t>
  </si>
  <si>
    <t>DANH MỤC DỰ TOÁN XƯỞNG ĐIỆN Ô TÔ NĂM HỌC 2020- 2021</t>
  </si>
  <si>
    <t>Cầu nâng thủy lực cho khoang GJ</t>
  </si>
  <si>
    <t>Máy sạc-đề ắc qui</t>
  </si>
  <si>
    <t>Thiết bị kiểm tra ắcquy</t>
  </si>
  <si>
    <t>Dụng cụ kiểm tra tỉ trọng dung dịch ắc qui</t>
  </si>
  <si>
    <t>Đồng hồ vạn năng KT số</t>
  </si>
  <si>
    <t>Ampe kế kìm</t>
  </si>
  <si>
    <t>Máy kiểm tra hệ thống phanh điện tử</t>
  </si>
  <si>
    <t>Thiết bị đo trượt bên</t>
  </si>
  <si>
    <t>Thước đo độ chụm</t>
  </si>
  <si>
    <t>Máy láng đĩa phanh</t>
  </si>
  <si>
    <t>Bơm hơi/đồng hồ đo</t>
  </si>
  <si>
    <t>Thùng bơm dầu hộp số</t>
  </si>
  <si>
    <t>Thùng bơm dầu cầu</t>
  </si>
  <si>
    <t>Bơm dầu có đồng hồ đo và dây dẫn dầu</t>
  </si>
  <si>
    <t>Thùng hứng dầu thải động cơ</t>
  </si>
  <si>
    <t>Bình đổ dầu</t>
  </si>
  <si>
    <t>Hệ thống hút/gom dầu thải động cơ trung tâm</t>
  </si>
  <si>
    <t xml:space="preserve">Thu hồi/Tái chế/Nạp ga điều hoà </t>
  </si>
  <si>
    <t>Robinai -Mỹ</t>
  </si>
  <si>
    <t>Bộ dò ga</t>
  </si>
  <si>
    <t xml:space="preserve">Máy đo HC/CO </t>
  </si>
  <si>
    <t>Máy đo khí thải cho xe máy dầu</t>
  </si>
  <si>
    <t>Thiết bị kiểm tra phát hiện tiếng ồn động cơ</t>
  </si>
  <si>
    <t>Dụng cụ lắp séc măng</t>
  </si>
  <si>
    <t>Dụng cụ tháo sắc măng</t>
  </si>
  <si>
    <t>Thiết bị đo nhiệt độ bằng laser</t>
  </si>
  <si>
    <t>Máy cân bơm cao áp - 08 xy lanh DNB-103W</t>
  </si>
  <si>
    <t>Hệ thực hành động cơ kết hợp hệ thống lạnh điện tử xe Mercedes C200</t>
  </si>
  <si>
    <t>Hệ thực hành động cơ kết hợp hệ thống lạnh điện tử xe  Mercedes W204</t>
  </si>
  <si>
    <t>Hệ thực hành động cơ kết hợp hệ thống lạnh điện tử xe Subaru 2018</t>
  </si>
  <si>
    <t xml:space="preserve">Máy chẩn đoán </t>
  </si>
  <si>
    <t>DANH MỤC DỰ TOÁN XƯỞNG ĐỘNG CƠ Ô TÔ NĂM HỌC 2021 - 2022</t>
  </si>
  <si>
    <t>DANH MỤC DỰ TOÁN XƯỞNG GẦM Ô TÔ NĂM HỌC 2022 - 2023</t>
  </si>
  <si>
    <t>Rotary, USA</t>
  </si>
  <si>
    <t>Bishamon, Japan</t>
  </si>
  <si>
    <t>Cầu nâng thủy lực dạng cắt kéo cho khoang EM</t>
  </si>
  <si>
    <t>Telwin, Italia</t>
  </si>
  <si>
    <t>Vigor, Germany</t>
  </si>
  <si>
    <t>HIKIO, Nhật Bản</t>
  </si>
  <si>
    <t>Kyoritsu, Nhât Bản</t>
  </si>
  <si>
    <t>Bosch, Đức</t>
  </si>
  <si>
    <t>Iyasaka, Japan</t>
  </si>
  <si>
    <t>Sukyong, Hàn Quốc</t>
  </si>
  <si>
    <t>Jonhbean, USA</t>
  </si>
  <si>
    <t>Hazet, Germany</t>
  </si>
  <si>
    <t>Orion, Thụy Điển</t>
  </si>
  <si>
    <t>JTC, Đài Loan</t>
  </si>
  <si>
    <t>Robinai -Mỹ, Lắp ráp Italia</t>
  </si>
  <si>
    <t>Heshbon, Hàn Quốc</t>
  </si>
  <si>
    <t>Đồng hồ  đo điện áp cao, Modul: FSA 050</t>
  </si>
  <si>
    <t>Trạm MPS phân nhánh - 8038802</t>
  </si>
  <si>
    <t>Trạm MPS lưu kho - 8082795</t>
  </si>
  <si>
    <t>Học viên  sau khi đào tạo sẽ trở thành cán bộ quản lí kỹ thuật hoặc công nhân lành nghề tự động hóa  trong các nhà máy ứng dụng 4.0 trong các ngành : Cơ khí chế tạo, lắp ráp, thực phẩm, dược phẩm, hóa chất, dầu khí, trang trại nông nghiệp, bệnh viện, …</t>
  </si>
  <si>
    <t>Bộ phôi thực hành "PA" -  554301</t>
  </si>
  <si>
    <t>TỔNG CỘNG (A + B)</t>
  </si>
  <si>
    <t>Ngành: Công nghệ kỹ thuật điện, Điện tử &amp; Cơ Điện Tử</t>
  </si>
  <si>
    <t>ĐVT</t>
  </si>
  <si>
    <t>Màn hình tương tác thông minh</t>
  </si>
  <si>
    <t>Máy vi tính</t>
  </si>
  <si>
    <t>Phần mềm thực tế ảo AR</t>
  </si>
  <si>
    <t>Kính thực tế ảo HTC VIVE</t>
  </si>
  <si>
    <t>Bao gồm Kính: - Tay cầm</t>
  </si>
  <si>
    <t>- Sensor</t>
  </si>
  <si>
    <t>- Cable đi kèm</t>
  </si>
  <si>
    <t>Máy</t>
  </si>
  <si>
    <t>Máy tiện CNC Concept Turn 260</t>
  </si>
  <si>
    <t>Máy phay CNC Concept Mill 260</t>
  </si>
  <si>
    <t>Máy ép nhựa dùng motor servo</t>
  </si>
  <si>
    <t>Máy cắt dây EDM (AgieCharmilles CUT 100)</t>
  </si>
  <si>
    <t>Máy bắn điện cực EDM (AgieCharmilles FORM E 350)</t>
  </si>
  <si>
    <t>Máy quét laser 3d Handy scan</t>
  </si>
  <si>
    <t>Mô hình thực hành thủy lực – Điện thủy lực</t>
  </si>
  <si>
    <t>Mô hình thực hành khí nén – Điện khí nén</t>
  </si>
  <si>
    <t>DANH MỤC THIẾT BỊ ĐỀ NGHỊ ĐẦU TƯ KHOA CƠ KHÍ
NĂM HỌC 2022 - 2023</t>
  </si>
  <si>
    <t>I</t>
  </si>
  <si>
    <t>PHÒNG HỌC CƠ KHÍ CÔNG NGHỆ CAO</t>
  </si>
  <si>
    <t>II</t>
  </si>
  <si>
    <t>XƯỞNG KHUÔN MẪU</t>
  </si>
  <si>
    <t>01</t>
  </si>
  <si>
    <t>02</t>
  </si>
  <si>
    <t>03</t>
  </si>
  <si>
    <t>04</t>
  </si>
  <si>
    <t>05</t>
  </si>
  <si>
    <t>Tổng cộng</t>
  </si>
  <si>
    <t>DANH MỤC THIẾT BỊ ĐỀ NGHỊ ĐẦU TƯ KHOA CƠ KHÍ
NĂM HỌC 2024 - 2025</t>
  </si>
  <si>
    <t>DANH MỤC THIẾT BỊ ĐỀ NGHỊ ĐẦU TƯ KHOA CƠ KHÍ
NĂM HỌC 2023 - 2024</t>
  </si>
  <si>
    <t xml:space="preserve">II </t>
  </si>
  <si>
    <t>PHÒNG THỰC HÀNH KHÍ NÉN - THỦY LỰC</t>
  </si>
  <si>
    <t>Máy cắt laser CNC BOSS FC 6012 ELITE</t>
  </si>
  <si>
    <t>TỔNG CỘNG (I + II)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</si>
</sst>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_(* #,##0_);_(* \(#,##0\);_(* &quot;-&quot;??_);_(@_)"/>
    <numFmt numFmtId="165" formatCode="_(* #.##0.00_);_(* \(#.##0.00\);_(* &quot;-&quot;??_);_(@_)"/>
    <numFmt numFmtId="166" formatCode="_(&quot;$&quot;* #.##0.00_);_(&quot;$&quot;* \(#.##0.00\);_(&quot;$&quot;* &quot;-&quot;??_);_(@_)"/>
    <numFmt numFmtId="168" formatCode="_-* #,##0.00_-;\-* #,##0.00_-;_-* &quot;-&quot;??_-;_-@_-"/>
  </numFmts>
  <fonts count="41" x14ac:knownFonts="1">
    <font>
      <sz val="11"/>
      <color theme="1"/>
      <name val="Calibri"/>
      <family val="2"/>
      <scheme val="minor"/>
    </font>
    <font>
      <sz val="13"/>
      <name val="Times New Roman"/>
      <family val="1"/>
    </font>
    <font>
      <b/>
      <sz val="13"/>
      <name val="Times New Roman"/>
      <family val="1"/>
    </font>
    <font>
      <u/>
      <sz val="11"/>
      <color theme="10"/>
      <name val="Calibri"/>
      <family val="2"/>
      <scheme val="minor"/>
    </font>
    <font>
      <sz val="10"/>
      <name val="Arial"/>
      <family val="2"/>
    </font>
    <font>
      <b/>
      <sz val="12"/>
      <name val="Times New Roman"/>
      <family val="1"/>
    </font>
    <font>
      <sz val="11"/>
      <name val="Times New Roman"/>
      <family val="1"/>
    </font>
    <font>
      <b/>
      <sz val="18"/>
      <name val="Times New Roman"/>
      <family val="1"/>
    </font>
    <font>
      <sz val="10"/>
      <name val="Times New Roman"/>
      <family val="1"/>
    </font>
    <font>
      <sz val="12"/>
      <name val="Times New Roman"/>
      <family val="1"/>
    </font>
    <font>
      <b/>
      <sz val="14"/>
      <name val="Times New Roman"/>
      <family val="1"/>
    </font>
    <font>
      <sz val="11"/>
      <color theme="0"/>
      <name val="Times New Roman"/>
      <family val="1"/>
    </font>
    <font>
      <sz val="11"/>
      <color theme="1"/>
      <name val="Calibri"/>
      <family val="2"/>
      <scheme val="minor"/>
    </font>
    <font>
      <b/>
      <sz val="13"/>
      <color theme="1"/>
      <name val="Times New Roman"/>
      <family val="1"/>
    </font>
    <font>
      <sz val="13"/>
      <color theme="1"/>
      <name val="Times New Roman"/>
      <family val="1"/>
    </font>
    <font>
      <sz val="13"/>
      <color rgb="FFFF0000"/>
      <name val="Times New Roman"/>
      <family val="1"/>
    </font>
    <font>
      <sz val="12"/>
      <color theme="1"/>
      <name val="Times New Roman"/>
      <family val="1"/>
    </font>
    <font>
      <sz val="11"/>
      <color theme="1"/>
      <name val="Times New Roman"/>
      <family val="1"/>
    </font>
    <font>
      <sz val="11"/>
      <color theme="1"/>
      <name val="Calibri"/>
      <family val="2"/>
      <charset val="163"/>
      <scheme val="minor"/>
    </font>
    <font>
      <sz val="11"/>
      <color indexed="8"/>
      <name val="Calibri"/>
      <family val="2"/>
    </font>
    <font>
      <i/>
      <sz val="13"/>
      <name val="Times New Roman"/>
      <family val="1"/>
    </font>
    <font>
      <b/>
      <sz val="13"/>
      <color rgb="FFFF0000"/>
      <name val="Times New Roman"/>
      <family val="1"/>
    </font>
    <font>
      <b/>
      <sz val="16"/>
      <color theme="1"/>
      <name val="Times New Roman"/>
      <family val="1"/>
    </font>
    <font>
      <sz val="13"/>
      <color rgb="FFFF0000"/>
      <name val="Symbol"/>
      <family val="1"/>
      <charset val="2"/>
    </font>
    <font>
      <sz val="7"/>
      <color rgb="FFFF0000"/>
      <name val="Times New Roman"/>
      <family val="1"/>
    </font>
    <font>
      <b/>
      <sz val="16"/>
      <name val="Times New Roman"/>
      <family val="1"/>
    </font>
    <font>
      <sz val="11"/>
      <name val="Calibri"/>
      <family val="2"/>
      <scheme val="minor"/>
    </font>
    <font>
      <b/>
      <sz val="13"/>
      <color rgb="FF000000"/>
      <name val="Times New Roman"/>
      <family val="1"/>
    </font>
    <font>
      <sz val="13"/>
      <color rgb="FF000000"/>
      <name val="Times New Roman"/>
      <family val="1"/>
    </font>
    <font>
      <sz val="12"/>
      <color rgb="FF000000"/>
      <name val="Times New Roman"/>
      <family val="1"/>
    </font>
    <font>
      <sz val="11"/>
      <color rgb="FF000000"/>
      <name val="Calibri"/>
      <family val="2"/>
      <scheme val="minor"/>
    </font>
    <font>
      <sz val="11"/>
      <color rgb="FF000000"/>
      <name val="Times New Roman"/>
      <family val="1"/>
    </font>
    <font>
      <b/>
      <sz val="14"/>
      <color theme="1"/>
      <name val="Times New Roman"/>
      <family val="1"/>
    </font>
    <font>
      <sz val="14"/>
      <color theme="1"/>
      <name val="Times New Roman"/>
      <family val="1"/>
    </font>
    <font>
      <sz val="14"/>
      <color rgb="FFFF0000"/>
      <name val="Times New Roman"/>
      <family val="1"/>
    </font>
    <font>
      <b/>
      <sz val="10"/>
      <name val="Times New Roman"/>
      <family val="1"/>
    </font>
    <font>
      <sz val="10"/>
      <color rgb="FF000000"/>
      <name val="Times New Roman"/>
      <family val="1"/>
    </font>
    <font>
      <b/>
      <sz val="10"/>
      <color theme="1"/>
      <name val="Times New Roman"/>
      <family val="1"/>
    </font>
    <font>
      <b/>
      <sz val="10"/>
      <color rgb="FFFF0000"/>
      <name val="Times New Roman"/>
      <family val="1"/>
    </font>
    <font>
      <b/>
      <sz val="9"/>
      <name val="Times New Roman"/>
      <family val="1"/>
    </font>
    <font>
      <sz val="9"/>
      <name val="Times New Roman"/>
      <family val="1"/>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s>
  <cellStyleXfs count="8">
    <xf numFmtId="0" fontId="0" fillId="0" borderId="0"/>
    <xf numFmtId="0" fontId="3" fillId="0" borderId="0" applyNumberFormat="0" applyFill="0" applyBorder="0" applyAlignment="0" applyProtection="0"/>
    <xf numFmtId="0" fontId="4" fillId="0" borderId="0"/>
    <xf numFmtId="43" fontId="12" fillId="0" borderId="0" applyFont="0" applyFill="0" applyBorder="0" applyAlignment="0" applyProtection="0"/>
    <xf numFmtId="0" fontId="18" fillId="0" borderId="0"/>
    <xf numFmtId="165" fontId="19" fillId="0" borderId="0" applyFont="0" applyFill="0" applyBorder="0" applyAlignment="0" applyProtection="0"/>
    <xf numFmtId="0" fontId="12" fillId="0" borderId="0"/>
    <xf numFmtId="166" fontId="12" fillId="0" borderId="0" applyFont="0" applyFill="0" applyBorder="0" applyAlignment="0" applyProtection="0"/>
  </cellStyleXfs>
  <cellXfs count="176">
    <xf numFmtId="0" fontId="0" fillId="0" borderId="0" xfId="0"/>
    <xf numFmtId="0" fontId="1" fillId="0" borderId="1" xfId="0" applyFont="1" applyBorder="1" applyAlignment="1">
      <alignment vertical="center" wrapText="1"/>
    </xf>
    <xf numFmtId="0" fontId="1" fillId="0" borderId="1" xfId="0" applyFont="1" applyBorder="1" applyAlignment="1">
      <alignment horizontal="justify" vertical="center" wrapText="1"/>
    </xf>
    <xf numFmtId="0" fontId="2" fillId="2" borderId="1" xfId="2" applyFont="1" applyFill="1" applyBorder="1" applyAlignment="1">
      <alignment horizontal="center" vertical="center" wrapText="1"/>
    </xf>
    <xf numFmtId="0" fontId="5" fillId="0" borderId="0" xfId="2" quotePrefix="1" applyFont="1" applyFill="1" applyBorder="1" applyAlignment="1">
      <alignment vertical="center" wrapText="1"/>
    </xf>
    <xf numFmtId="0" fontId="6" fillId="0" borderId="0" xfId="0" applyFont="1"/>
    <xf numFmtId="0" fontId="7" fillId="0" borderId="0" xfId="0" applyFont="1" applyBorder="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3" fontId="1" fillId="0" borderId="1" xfId="0" applyNumberFormat="1" applyFont="1" applyBorder="1" applyAlignment="1">
      <alignment vertical="center"/>
    </xf>
    <xf numFmtId="3" fontId="1" fillId="0" borderId="1" xfId="0" applyNumberFormat="1" applyFont="1" applyBorder="1" applyAlignment="1">
      <alignment vertical="center" wrapText="1"/>
    </xf>
    <xf numFmtId="3" fontId="6" fillId="0" borderId="0" xfId="0" applyNumberFormat="1" applyFont="1"/>
    <xf numFmtId="3" fontId="10" fillId="0" borderId="1" xfId="0" applyNumberFormat="1" applyFont="1" applyBorder="1" applyAlignment="1">
      <alignment horizontal="right" vertical="center"/>
    </xf>
    <xf numFmtId="0" fontId="6" fillId="0" borderId="1" xfId="0" applyFont="1" applyBorder="1"/>
    <xf numFmtId="0" fontId="6" fillId="0" borderId="0" xfId="0" applyFont="1" applyBorder="1"/>
    <xf numFmtId="0" fontId="1" fillId="0" borderId="1" xfId="1" applyFont="1" applyBorder="1" applyAlignment="1">
      <alignment vertical="center" wrapText="1"/>
    </xf>
    <xf numFmtId="3" fontId="1" fillId="0" borderId="1" xfId="0" applyNumberFormat="1" applyFont="1" applyBorder="1" applyAlignment="1">
      <alignment horizontal="center" vertical="center"/>
    </xf>
    <xf numFmtId="0" fontId="1" fillId="0" borderId="1" xfId="1" applyFont="1" applyBorder="1" applyAlignment="1">
      <alignment horizontal="justify" vertical="center" wrapText="1"/>
    </xf>
    <xf numFmtId="3" fontId="1" fillId="0" borderId="1" xfId="0" applyNumberFormat="1" applyFont="1" applyBorder="1" applyAlignment="1">
      <alignment horizontal="center" vertical="center" wrapText="1"/>
    </xf>
    <xf numFmtId="3" fontId="11" fillId="0" borderId="0" xfId="0" applyNumberFormat="1" applyFont="1"/>
    <xf numFmtId="3" fontId="10" fillId="0" borderId="0" xfId="0" applyNumberFormat="1" applyFont="1"/>
    <xf numFmtId="0" fontId="6" fillId="0" borderId="0" xfId="0" applyFont="1" applyAlignment="1">
      <alignment horizontal="center"/>
    </xf>
    <xf numFmtId="0" fontId="14" fillId="0" borderId="0" xfId="0" applyFont="1"/>
    <xf numFmtId="0" fontId="17" fillId="0" borderId="0" xfId="0" applyFont="1" applyFill="1"/>
    <xf numFmtId="0" fontId="16" fillId="0" borderId="1" xfId="0" applyFont="1" applyBorder="1" applyAlignment="1">
      <alignment vertical="center" wrapText="1"/>
    </xf>
    <xf numFmtId="0" fontId="14" fillId="0" borderId="0" xfId="0" applyFont="1" applyAlignment="1">
      <alignment vertical="center"/>
    </xf>
    <xf numFmtId="0" fontId="14" fillId="0" borderId="0" xfId="0" applyFont="1" applyAlignment="1">
      <alignment horizontal="center"/>
    </xf>
    <xf numFmtId="164" fontId="14" fillId="0" borderId="0" xfId="3" applyNumberFormat="1" applyFont="1"/>
    <xf numFmtId="164" fontId="14" fillId="0" borderId="0" xfId="3" applyNumberFormat="1" applyFont="1" applyAlignment="1">
      <alignment vertical="top"/>
    </xf>
    <xf numFmtId="0" fontId="14" fillId="0" borderId="9" xfId="0" applyFont="1" applyBorder="1" applyAlignment="1">
      <alignment vertical="center" wrapText="1"/>
    </xf>
    <xf numFmtId="0" fontId="26" fillId="0" borderId="0" xfId="0" applyFont="1"/>
    <xf numFmtId="0" fontId="1" fillId="0" borderId="0" xfId="0" applyFont="1"/>
    <xf numFmtId="0" fontId="20" fillId="0" borderId="1" xfId="0" applyFont="1" applyBorder="1" applyAlignment="1">
      <alignment horizontal="center" vertical="center"/>
    </xf>
    <xf numFmtId="0" fontId="20" fillId="0" borderId="1" xfId="0" applyFont="1" applyBorder="1" applyAlignment="1">
      <alignment horizontal="center" vertical="center" wrapText="1"/>
    </xf>
    <xf numFmtId="0" fontId="20" fillId="0" borderId="1" xfId="0" applyFont="1" applyBorder="1" applyAlignment="1">
      <alignment vertical="center" wrapText="1"/>
    </xf>
    <xf numFmtId="0" fontId="2" fillId="0" borderId="1" xfId="0" applyFont="1" applyBorder="1" applyAlignment="1">
      <alignment vertical="center" wrapText="1"/>
    </xf>
    <xf numFmtId="3" fontId="2" fillId="0" borderId="1" xfId="0" applyNumberFormat="1" applyFont="1" applyBorder="1" applyAlignment="1">
      <alignment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7" fillId="0" borderId="5" xfId="0" applyFont="1" applyBorder="1" applyAlignment="1">
      <alignment horizontal="center" vertical="center" wrapText="1"/>
    </xf>
    <xf numFmtId="0" fontId="5" fillId="0" borderId="0" xfId="2" quotePrefix="1" applyFont="1" applyFill="1" applyBorder="1" applyAlignment="1">
      <alignment horizontal="center" vertical="center" wrapText="1"/>
    </xf>
    <xf numFmtId="0" fontId="9" fillId="0" borderId="2" xfId="0" quotePrefix="1"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7" fillId="0" borderId="0" xfId="0" applyFont="1" applyBorder="1" applyAlignment="1">
      <alignment horizontal="center" vertical="center" wrapText="1"/>
    </xf>
    <xf numFmtId="0" fontId="1" fillId="0" borderId="2" xfId="0" quotePrefix="1"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9" fillId="0" borderId="3" xfId="0" quotePrefix="1" applyFont="1" applyBorder="1" applyAlignment="1">
      <alignment horizontal="center" vertical="top" wrapText="1"/>
    </xf>
    <xf numFmtId="0" fontId="9" fillId="0" borderId="4" xfId="0" quotePrefix="1" applyFont="1" applyBorder="1" applyAlignment="1">
      <alignment horizontal="center" vertical="top" wrapText="1"/>
    </xf>
    <xf numFmtId="0" fontId="13" fillId="0" borderId="0" xfId="0" applyFont="1" applyAlignment="1">
      <alignment horizontal="center"/>
    </xf>
    <xf numFmtId="0" fontId="2" fillId="0" borderId="0" xfId="0" applyFont="1" applyAlignment="1">
      <alignment horizontal="center" vertical="center" wrapText="1"/>
    </xf>
    <xf numFmtId="0" fontId="1" fillId="0" borderId="0" xfId="0" applyFont="1" applyAlignment="1">
      <alignment vertical="center" wrapText="1"/>
    </xf>
    <xf numFmtId="0" fontId="25" fillId="0" borderId="0" xfId="0" applyFont="1" applyAlignment="1">
      <alignment horizontal="center" vertical="center" wrapText="1"/>
    </xf>
    <xf numFmtId="0" fontId="22" fillId="0" borderId="0" xfId="0" applyFont="1" applyAlignment="1">
      <alignment horizontal="center" vertical="center" wrapText="1"/>
    </xf>
    <xf numFmtId="0" fontId="22" fillId="0" borderId="0" xfId="0" applyFont="1" applyAlignment="1">
      <alignment horizontal="center" vertical="center"/>
    </xf>
    <xf numFmtId="0" fontId="0" fillId="0" borderId="0" xfId="0" applyAlignment="1">
      <alignment horizontal="left" vertical="top" wrapText="1"/>
    </xf>
    <xf numFmtId="0" fontId="32" fillId="0" borderId="0" xfId="0" applyFont="1" applyAlignment="1">
      <alignment horizontal="center"/>
    </xf>
    <xf numFmtId="0" fontId="33" fillId="0" borderId="0" xfId="0" applyFont="1" applyAlignment="1"/>
    <xf numFmtId="0" fontId="14" fillId="0" borderId="0" xfId="0" applyFont="1" applyAlignment="1"/>
    <xf numFmtId="0" fontId="27" fillId="0" borderId="1" xfId="0" applyFont="1" applyBorder="1" applyAlignment="1">
      <alignment horizontal="center" vertical="center"/>
    </xf>
    <xf numFmtId="0" fontId="28" fillId="0" borderId="1" xfId="0" applyFont="1" applyBorder="1" applyAlignment="1">
      <alignment horizontal="center" vertical="center"/>
    </xf>
    <xf numFmtId="0" fontId="28" fillId="0" borderId="1" xfId="0" applyFont="1" applyBorder="1" applyAlignment="1">
      <alignment vertical="center"/>
    </xf>
    <xf numFmtId="0" fontId="27" fillId="0" borderId="1" xfId="0" applyFont="1" applyBorder="1" applyAlignment="1">
      <alignment horizontal="center" vertical="center"/>
    </xf>
    <xf numFmtId="3" fontId="27" fillId="0" borderId="1" xfId="0" applyNumberFormat="1" applyFont="1" applyBorder="1" applyAlignment="1">
      <alignment vertical="center"/>
    </xf>
    <xf numFmtId="3" fontId="28" fillId="0" borderId="1" xfId="0" applyNumberFormat="1" applyFont="1" applyBorder="1" applyAlignment="1">
      <alignment horizontal="right" vertical="center"/>
    </xf>
    <xf numFmtId="0" fontId="28" fillId="0" borderId="1" xfId="0" applyFont="1" applyBorder="1" applyAlignment="1">
      <alignment vertical="center" wrapText="1"/>
    </xf>
    <xf numFmtId="0" fontId="13" fillId="0" borderId="0" xfId="0" applyFont="1" applyAlignment="1">
      <alignment horizontal="center" vertical="center"/>
    </xf>
    <xf numFmtId="0" fontId="14" fillId="3" borderId="1" xfId="0" applyFont="1" applyFill="1" applyBorder="1" applyAlignment="1">
      <alignment horizontal="center" vertical="center" wrapText="1"/>
    </xf>
    <xf numFmtId="0" fontId="14" fillId="3" borderId="1" xfId="0" applyFont="1" applyFill="1" applyBorder="1" applyAlignment="1">
      <alignment vertical="center" wrapText="1"/>
    </xf>
    <xf numFmtId="0" fontId="28" fillId="0" borderId="1" xfId="0" applyFont="1" applyBorder="1" applyAlignment="1">
      <alignment horizontal="center" vertical="center" wrapText="1"/>
    </xf>
    <xf numFmtId="0" fontId="14" fillId="0" borderId="1" xfId="0" applyFont="1" applyBorder="1" applyAlignment="1">
      <alignment vertical="center" wrapText="1"/>
    </xf>
    <xf numFmtId="0" fontId="28" fillId="3" borderId="1" xfId="0" applyFont="1" applyFill="1" applyBorder="1" applyAlignment="1">
      <alignment horizontal="center" vertical="center" wrapText="1"/>
    </xf>
    <xf numFmtId="3" fontId="14" fillId="3" borderId="1" xfId="0" applyNumberFormat="1" applyFont="1" applyFill="1" applyBorder="1" applyAlignment="1">
      <alignment horizontal="right" vertical="center" wrapText="1"/>
    </xf>
    <xf numFmtId="3" fontId="14" fillId="0" borderId="1" xfId="0" applyNumberFormat="1" applyFont="1" applyBorder="1" applyAlignment="1">
      <alignment horizontal="right" vertical="center"/>
    </xf>
    <xf numFmtId="3" fontId="28" fillId="3" borderId="1" xfId="0" applyNumberFormat="1" applyFont="1" applyFill="1" applyBorder="1" applyAlignment="1">
      <alignment horizontal="right" vertical="center"/>
    </xf>
    <xf numFmtId="3" fontId="28" fillId="3" borderId="1" xfId="0" applyNumberFormat="1" applyFont="1" applyFill="1" applyBorder="1" applyAlignment="1">
      <alignment horizontal="right" vertical="center" wrapText="1"/>
    </xf>
    <xf numFmtId="0" fontId="29" fillId="3" borderId="1" xfId="0" applyFont="1" applyFill="1" applyBorder="1" applyAlignment="1">
      <alignment horizontal="center" vertical="center" wrapText="1"/>
    </xf>
    <xf numFmtId="0" fontId="29" fillId="3" borderId="1" xfId="0" applyFont="1" applyFill="1" applyBorder="1" applyAlignment="1">
      <alignment vertical="center" wrapText="1"/>
    </xf>
    <xf numFmtId="3" fontId="29" fillId="3" borderId="1" xfId="0" applyNumberFormat="1" applyFont="1" applyFill="1" applyBorder="1" applyAlignment="1">
      <alignment horizontal="righ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29" fillId="0" borderId="1" xfId="0" applyFont="1" applyBorder="1" applyAlignment="1">
      <alignment horizontal="center" vertical="center"/>
    </xf>
    <xf numFmtId="0" fontId="29" fillId="0" borderId="1" xfId="0" applyFont="1" applyBorder="1" applyAlignment="1">
      <alignment vertical="center" wrapText="1"/>
    </xf>
    <xf numFmtId="0" fontId="30" fillId="0" borderId="1" xfId="0" applyFont="1" applyBorder="1" applyAlignment="1">
      <alignment horizontal="center" vertical="center" wrapText="1"/>
    </xf>
    <xf numFmtId="0" fontId="31" fillId="0" borderId="1" xfId="0" applyFont="1" applyBorder="1" applyAlignment="1">
      <alignment horizontal="center" vertical="center"/>
    </xf>
    <xf numFmtId="3" fontId="29" fillId="0" borderId="1" xfId="0" applyNumberFormat="1" applyFont="1" applyBorder="1" applyAlignment="1">
      <alignment horizontal="right" vertical="center"/>
    </xf>
    <xf numFmtId="3" fontId="16" fillId="0" borderId="1" xfId="0" applyNumberFormat="1" applyFont="1" applyBorder="1" applyAlignment="1">
      <alignment horizontal="right" vertical="center" wrapText="1"/>
    </xf>
    <xf numFmtId="3" fontId="27" fillId="0" borderId="1" xfId="0" applyNumberFormat="1" applyFont="1" applyBorder="1" applyAlignment="1">
      <alignment horizontal="right" vertical="center"/>
    </xf>
    <xf numFmtId="0" fontId="13" fillId="3" borderId="1" xfId="0" applyFont="1" applyFill="1" applyBorder="1" applyAlignment="1">
      <alignment horizontal="center" vertical="center" wrapText="1"/>
    </xf>
    <xf numFmtId="0" fontId="14" fillId="0" borderId="1" xfId="0" applyFont="1" applyBorder="1" applyAlignment="1">
      <alignment horizontal="center" vertical="center" wrapText="1"/>
    </xf>
    <xf numFmtId="4" fontId="14" fillId="0" borderId="1" xfId="0" applyNumberFormat="1" applyFont="1" applyBorder="1" applyAlignment="1">
      <alignment vertical="center" wrapText="1"/>
    </xf>
    <xf numFmtId="4" fontId="14" fillId="0" borderId="1" xfId="0" applyNumberFormat="1" applyFont="1" applyBorder="1" applyAlignment="1">
      <alignment vertical="center"/>
    </xf>
    <xf numFmtId="0" fontId="14" fillId="0" borderId="1" xfId="0" applyFont="1" applyBorder="1" applyAlignment="1">
      <alignment horizontal="center" vertical="center" wrapText="1"/>
    </xf>
    <xf numFmtId="0" fontId="14" fillId="0" borderId="1" xfId="0" applyFont="1" applyBorder="1" applyAlignment="1">
      <alignment horizontal="right" vertical="center"/>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5" fillId="0" borderId="1" xfId="0" applyFont="1" applyBorder="1" applyAlignment="1">
      <alignment horizontal="justify" vertical="center" wrapText="1"/>
    </xf>
    <xf numFmtId="0" fontId="0" fillId="0" borderId="1" xfId="0" applyFont="1" applyBorder="1" applyAlignment="1">
      <alignment vertical="center" wrapText="1"/>
    </xf>
    <xf numFmtId="0" fontId="0" fillId="0" borderId="0" xfId="0" applyAlignment="1">
      <alignment horizontal="center"/>
    </xf>
    <xf numFmtId="0" fontId="0" fillId="0" borderId="1" xfId="0" applyFont="1" applyBorder="1" applyAlignment="1">
      <alignment horizontal="center" vertical="center" wrapText="1"/>
    </xf>
    <xf numFmtId="0" fontId="15" fillId="0" borderId="1" xfId="0" applyFont="1" applyBorder="1" applyAlignment="1">
      <alignment horizontal="justify" vertical="center" wrapText="1"/>
    </xf>
    <xf numFmtId="0" fontId="23" fillId="0" borderId="1" xfId="0" applyFont="1" applyBorder="1" applyAlignment="1">
      <alignment horizontal="justify" vertical="center" wrapText="1"/>
    </xf>
    <xf numFmtId="4" fontId="21" fillId="0" borderId="1" xfId="0" applyNumberFormat="1" applyFont="1" applyBorder="1" applyAlignment="1">
      <alignment horizontal="right" vertical="center" wrapText="1"/>
    </xf>
    <xf numFmtId="0" fontId="14" fillId="0" borderId="1" xfId="0" applyFont="1" applyBorder="1" applyAlignment="1">
      <alignment horizontal="right" vertical="center" wrapText="1"/>
    </xf>
    <xf numFmtId="4" fontId="14" fillId="0" borderId="1" xfId="0" applyNumberFormat="1" applyFont="1" applyBorder="1" applyAlignment="1">
      <alignment horizontal="right" vertical="center" wrapText="1"/>
    </xf>
    <xf numFmtId="0" fontId="14" fillId="0" borderId="1" xfId="0" applyFont="1" applyBorder="1" applyAlignment="1">
      <alignment horizontal="right" vertical="center" wrapText="1"/>
    </xf>
    <xf numFmtId="0" fontId="13" fillId="0" borderId="1" xfId="0" applyFont="1" applyBorder="1" applyAlignment="1">
      <alignment vertical="center" wrapText="1"/>
    </xf>
    <xf numFmtId="0" fontId="14" fillId="0" borderId="1" xfId="0" applyFont="1" applyBorder="1" applyAlignment="1">
      <alignment horizontal="center" vertical="center"/>
    </xf>
    <xf numFmtId="3" fontId="14" fillId="0" borderId="1" xfId="0" applyNumberFormat="1" applyFont="1" applyBorder="1" applyAlignment="1">
      <alignment horizontal="right" vertical="center" wrapText="1"/>
    </xf>
    <xf numFmtId="0" fontId="13" fillId="0" borderId="1" xfId="0" applyFont="1" applyBorder="1" applyAlignment="1">
      <alignment horizontal="right" vertical="center"/>
    </xf>
    <xf numFmtId="0" fontId="34" fillId="0" borderId="1" xfId="0" applyFont="1" applyBorder="1" applyAlignment="1">
      <alignment horizontal="center" vertical="center" wrapText="1"/>
    </xf>
    <xf numFmtId="3" fontId="28" fillId="0" borderId="2" xfId="0" applyNumberFormat="1" applyFont="1" applyBorder="1" applyAlignment="1">
      <alignment horizontal="center" vertical="center"/>
    </xf>
    <xf numFmtId="3" fontId="28" fillId="0" borderId="4" xfId="0" applyNumberFormat="1" applyFont="1" applyBorder="1" applyAlignment="1">
      <alignment horizontal="center" vertical="center"/>
    </xf>
    <xf numFmtId="3" fontId="28" fillId="0" borderId="2" xfId="0" applyNumberFormat="1" applyFont="1" applyBorder="1" applyAlignment="1">
      <alignment horizontal="right" vertical="center"/>
    </xf>
    <xf numFmtId="3" fontId="28" fillId="0" borderId="3" xfId="0" applyNumberFormat="1" applyFont="1" applyBorder="1" applyAlignment="1">
      <alignment horizontal="right" vertical="center"/>
    </xf>
    <xf numFmtId="3" fontId="28" fillId="0" borderId="4" xfId="0" applyNumberFormat="1" applyFont="1" applyBorder="1" applyAlignment="1">
      <alignment horizontal="right" vertical="center"/>
    </xf>
    <xf numFmtId="3" fontId="21" fillId="0" borderId="1" xfId="0" applyNumberFormat="1" applyFont="1" applyBorder="1" applyAlignment="1">
      <alignment horizontal="right" vertical="center"/>
    </xf>
    <xf numFmtId="0" fontId="35" fillId="0" borderId="1" xfId="0" applyFont="1" applyFill="1" applyBorder="1" applyAlignment="1">
      <alignment horizontal="center" vertical="center" wrapText="1"/>
    </xf>
    <xf numFmtId="43" fontId="35" fillId="0" borderId="8" xfId="3" applyNumberFormat="1" applyFont="1" applyFill="1" applyBorder="1" applyAlignment="1">
      <alignment horizontal="right" vertical="center" wrapText="1"/>
    </xf>
    <xf numFmtId="164" fontId="35" fillId="0" borderId="1" xfId="3" applyNumberFormat="1" applyFont="1" applyFill="1" applyBorder="1" applyAlignment="1">
      <alignment horizontal="right" vertical="center" wrapText="1"/>
    </xf>
    <xf numFmtId="43" fontId="35" fillId="0" borderId="1" xfId="3" applyNumberFormat="1" applyFont="1" applyFill="1" applyBorder="1" applyAlignment="1">
      <alignment horizontal="right" vertical="center" wrapText="1"/>
    </xf>
    <xf numFmtId="164" fontId="35" fillId="0" borderId="1" xfId="3" applyNumberFormat="1" applyFont="1" applyFill="1" applyBorder="1" applyAlignment="1">
      <alignment horizontal="center" vertical="center" wrapText="1"/>
    </xf>
    <xf numFmtId="37" fontId="35" fillId="0" borderId="1" xfId="0" applyNumberFormat="1" applyFont="1" applyFill="1" applyBorder="1" applyAlignment="1">
      <alignment horizontal="center" vertical="center" wrapText="1"/>
    </xf>
    <xf numFmtId="164" fontId="37" fillId="0" borderId="2" xfId="3" applyNumberFormat="1" applyFont="1" applyFill="1" applyBorder="1" applyAlignment="1">
      <alignment horizontal="center" vertical="center" wrapText="1"/>
    </xf>
    <xf numFmtId="164" fontId="35" fillId="0" borderId="1" xfId="0" applyNumberFormat="1" applyFont="1" applyFill="1" applyBorder="1" applyAlignment="1">
      <alignment horizontal="center" vertical="center" wrapText="1"/>
    </xf>
    <xf numFmtId="0" fontId="17" fillId="0" borderId="0" xfId="0" applyFont="1" applyFill="1" applyAlignment="1">
      <alignment vertical="center"/>
    </xf>
    <xf numFmtId="0" fontId="35" fillId="0" borderId="1" xfId="0" applyFont="1" applyFill="1" applyBorder="1" applyAlignment="1">
      <alignment horizontal="center"/>
    </xf>
    <xf numFmtId="0" fontId="35" fillId="0" borderId="1" xfId="0" applyFont="1" applyFill="1" applyBorder="1" applyAlignment="1">
      <alignment horizontal="left" vertical="center" wrapText="1"/>
    </xf>
    <xf numFmtId="43" fontId="35" fillId="0" borderId="2" xfId="3" applyNumberFormat="1" applyFont="1" applyFill="1" applyBorder="1" applyAlignment="1">
      <alignment horizontal="right" vertical="center" wrapText="1"/>
    </xf>
    <xf numFmtId="0" fontId="35" fillId="0" borderId="1" xfId="0" applyFont="1" applyFill="1" applyBorder="1" applyAlignment="1">
      <alignment vertical="center" wrapText="1"/>
    </xf>
    <xf numFmtId="0" fontId="36" fillId="0" borderId="1" xfId="0" applyFont="1" applyFill="1" applyBorder="1" applyAlignment="1">
      <alignment vertical="center" wrapText="1"/>
    </xf>
    <xf numFmtId="0" fontId="35" fillId="0" borderId="6" xfId="0" applyFont="1" applyFill="1" applyBorder="1" applyAlignment="1">
      <alignment horizontal="right" vertical="center" wrapText="1"/>
    </xf>
    <xf numFmtId="0" fontId="35" fillId="0" borderId="7" xfId="0" applyFont="1" applyFill="1" applyBorder="1" applyAlignment="1">
      <alignment horizontal="right" vertical="center" wrapText="1"/>
    </xf>
    <xf numFmtId="0" fontId="35" fillId="0" borderId="8" xfId="0" applyFont="1" applyFill="1" applyBorder="1" applyAlignment="1">
      <alignment horizontal="right" vertical="center" wrapText="1"/>
    </xf>
    <xf numFmtId="0" fontId="35" fillId="0" borderId="1" xfId="0" applyFont="1" applyFill="1" applyBorder="1" applyAlignment="1">
      <alignment horizontal="left" vertical="center" wrapText="1"/>
    </xf>
    <xf numFmtId="43" fontId="35" fillId="0" borderId="1" xfId="3" applyNumberFormat="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164" fontId="37" fillId="0" borderId="1" xfId="3" applyNumberFormat="1" applyFont="1" applyFill="1" applyBorder="1" applyAlignment="1">
      <alignment horizontal="right" vertical="center" wrapText="1"/>
    </xf>
    <xf numFmtId="0" fontId="36" fillId="0" borderId="1" xfId="0" applyFont="1" applyFill="1" applyBorder="1" applyAlignment="1">
      <alignment horizontal="center" vertical="center" wrapText="1"/>
    </xf>
    <xf numFmtId="0" fontId="37" fillId="0" borderId="4" xfId="0" applyFont="1" applyFill="1" applyBorder="1" applyAlignment="1">
      <alignment horizontal="center" vertical="center" wrapText="1"/>
    </xf>
    <xf numFmtId="0" fontId="38" fillId="0" borderId="4" xfId="0" applyFont="1" applyFill="1" applyBorder="1" applyAlignment="1">
      <alignment horizontal="left" vertical="center" wrapText="1"/>
    </xf>
    <xf numFmtId="43" fontId="37" fillId="0" borderId="4" xfId="3" applyNumberFormat="1" applyFont="1" applyFill="1" applyBorder="1" applyAlignment="1">
      <alignment horizontal="right" vertical="center" wrapText="1"/>
    </xf>
    <xf numFmtId="164" fontId="37" fillId="0" borderId="4" xfId="3" applyNumberFormat="1" applyFont="1" applyFill="1" applyBorder="1" applyAlignment="1">
      <alignment horizontal="right" vertical="center" wrapText="1"/>
    </xf>
    <xf numFmtId="0" fontId="8" fillId="0" borderId="1" xfId="0" applyFont="1" applyFill="1" applyBorder="1" applyAlignment="1">
      <alignment vertical="center" wrapText="1"/>
    </xf>
    <xf numFmtId="164" fontId="36" fillId="0" borderId="1" xfId="3" applyNumberFormat="1" applyFont="1" applyFill="1" applyBorder="1" applyAlignment="1">
      <alignment vertical="center" wrapText="1"/>
    </xf>
    <xf numFmtId="0" fontId="37" fillId="0" borderId="1" xfId="0" applyFont="1" applyFill="1" applyBorder="1" applyAlignment="1">
      <alignment horizontal="left" vertical="center" wrapText="1"/>
    </xf>
    <xf numFmtId="164" fontId="37" fillId="0" borderId="1" xfId="3" applyNumberFormat="1" applyFont="1" applyFill="1" applyBorder="1" applyAlignment="1">
      <alignment horizontal="center" vertical="center" wrapText="1"/>
    </xf>
    <xf numFmtId="164" fontId="37" fillId="0" borderId="1" xfId="0" applyNumberFormat="1" applyFont="1" applyFill="1" applyBorder="1" applyAlignment="1">
      <alignment horizontal="center" vertical="center" wrapText="1"/>
    </xf>
    <xf numFmtId="0" fontId="35" fillId="0" borderId="1" xfId="0" applyFont="1" applyFill="1" applyBorder="1" applyAlignment="1">
      <alignment horizontal="left" vertical="top" wrapText="1"/>
    </xf>
    <xf numFmtId="0" fontId="8" fillId="0" borderId="1" xfId="0" applyFont="1" applyFill="1" applyBorder="1" applyAlignment="1">
      <alignment horizontal="left" vertical="top" wrapText="1"/>
    </xf>
    <xf numFmtId="0" fontId="39" fillId="0" borderId="1" xfId="0" applyFont="1" applyFill="1" applyBorder="1" applyAlignment="1">
      <alignment horizontal="left" vertical="top" wrapText="1"/>
    </xf>
    <xf numFmtId="0" fontId="40" fillId="0" borderId="1" xfId="0" applyFont="1" applyFill="1" applyBorder="1" applyAlignment="1">
      <alignment horizontal="left" vertical="top" wrapText="1"/>
    </xf>
    <xf numFmtId="0" fontId="8" fillId="0" borderId="1" xfId="0" applyFont="1" applyFill="1" applyBorder="1" applyAlignment="1">
      <alignment horizontal="center" vertical="center"/>
    </xf>
    <xf numFmtId="164" fontId="35" fillId="0" borderId="1" xfId="3" applyNumberFormat="1" applyFont="1" applyFill="1" applyBorder="1" applyAlignment="1">
      <alignment horizontal="center" vertical="center"/>
    </xf>
    <xf numFmtId="0" fontId="35" fillId="0" borderId="1" xfId="0" applyFont="1" applyFill="1" applyBorder="1" applyAlignment="1">
      <alignment horizontal="right" vertical="center"/>
    </xf>
    <xf numFmtId="164" fontId="35" fillId="0" borderId="1" xfId="0" applyNumberFormat="1" applyFont="1" applyFill="1" applyBorder="1"/>
    <xf numFmtId="168" fontId="17" fillId="0" borderId="0" xfId="0" applyNumberFormat="1" applyFont="1" applyFill="1"/>
    <xf numFmtId="0" fontId="14" fillId="0" borderId="9" xfId="0" applyFont="1" applyBorder="1" applyAlignment="1">
      <alignment horizontal="center" vertical="center" wrapText="1"/>
    </xf>
    <xf numFmtId="3" fontId="14" fillId="0" borderId="9" xfId="0" applyNumberFormat="1" applyFont="1" applyBorder="1" applyAlignment="1">
      <alignment horizontal="right" vertical="center" wrapText="1"/>
    </xf>
    <xf numFmtId="0" fontId="25" fillId="0" borderId="0"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3" fontId="13" fillId="0" borderId="1" xfId="0" applyNumberFormat="1" applyFont="1" applyBorder="1" applyAlignment="1">
      <alignment horizontal="center" vertical="center" wrapText="1"/>
    </xf>
    <xf numFmtId="3" fontId="14" fillId="0" borderId="1" xfId="0" applyNumberFormat="1" applyFont="1" applyBorder="1" applyAlignment="1">
      <alignment horizontal="right" vertical="center" wrapText="1"/>
    </xf>
    <xf numFmtId="3" fontId="13" fillId="0" borderId="1" xfId="0" applyNumberFormat="1" applyFont="1" applyBorder="1" applyAlignment="1">
      <alignment vertical="center" wrapText="1"/>
    </xf>
    <xf numFmtId="0" fontId="33" fillId="0" borderId="1" xfId="0" quotePrefix="1" applyFont="1" applyBorder="1" applyAlignment="1">
      <alignment horizontal="center" vertical="center"/>
    </xf>
    <xf numFmtId="0" fontId="32" fillId="0" borderId="6" xfId="0" quotePrefix="1" applyFont="1" applyBorder="1" applyAlignment="1">
      <alignment horizontal="center" vertical="center"/>
    </xf>
    <xf numFmtId="0" fontId="32" fillId="0" borderId="7" xfId="0" quotePrefix="1" applyFont="1" applyBorder="1" applyAlignment="1">
      <alignment horizontal="center" vertical="center"/>
    </xf>
    <xf numFmtId="0" fontId="32" fillId="0" borderId="8" xfId="0" quotePrefix="1" applyFont="1" applyBorder="1" applyAlignment="1">
      <alignment horizontal="center" vertical="center"/>
    </xf>
    <xf numFmtId="3" fontId="13" fillId="0" borderId="1" xfId="0" applyNumberFormat="1" applyFont="1" applyBorder="1" applyAlignment="1">
      <alignment horizontal="right" vertical="center" wrapText="1"/>
    </xf>
    <xf numFmtId="0" fontId="14" fillId="0" borderId="1" xfId="0" quotePrefix="1" applyFont="1" applyBorder="1" applyAlignment="1">
      <alignment horizontal="center" vertical="center" wrapText="1"/>
    </xf>
  </cellXfs>
  <cellStyles count="8">
    <cellStyle name="Comma" xfId="3" builtinId="3"/>
    <cellStyle name="Comma 2" xfId="5"/>
    <cellStyle name="Currency 2 2 2" xfId="7"/>
    <cellStyle name="Hyperlink" xfId="1" builtinId="8"/>
    <cellStyle name="Normal" xfId="0" builtinId="0"/>
    <cellStyle name="Normal 2" xfId="6"/>
    <cellStyle name="Normal 4" xfId="2"/>
    <cellStyle name="Normal 5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591837</xdr:colOff>
      <xdr:row>0</xdr:row>
      <xdr:rowOff>662940</xdr:rowOff>
    </xdr:from>
    <xdr:to>
      <xdr:col>1</xdr:col>
      <xdr:colOff>2266967</xdr:colOff>
      <xdr:row>0</xdr:row>
      <xdr:rowOff>662940</xdr:rowOff>
    </xdr:to>
    <xdr:cxnSp macro="">
      <xdr:nvCxnSpPr>
        <xdr:cNvPr id="2" name="Straight Connector 1"/>
        <xdr:cNvCxnSpPr/>
      </xdr:nvCxnSpPr>
      <xdr:spPr>
        <a:xfrm>
          <a:off x="972837" y="662940"/>
          <a:ext cx="1675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485554</xdr:colOff>
      <xdr:row>0</xdr:row>
      <xdr:rowOff>567689</xdr:rowOff>
    </xdr:from>
    <xdr:to>
      <xdr:col>6</xdr:col>
      <xdr:colOff>491480</xdr:colOff>
      <xdr:row>0</xdr:row>
      <xdr:rowOff>567689</xdr:rowOff>
    </xdr:to>
    <xdr:cxnSp macro="">
      <xdr:nvCxnSpPr>
        <xdr:cNvPr id="3" name="Straight Connector 2"/>
        <xdr:cNvCxnSpPr/>
      </xdr:nvCxnSpPr>
      <xdr:spPr>
        <a:xfrm>
          <a:off x="6276754" y="567689"/>
          <a:ext cx="12098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370857</xdr:colOff>
      <xdr:row>0</xdr:row>
      <xdr:rowOff>647700</xdr:rowOff>
    </xdr:from>
    <xdr:to>
      <xdr:col>1</xdr:col>
      <xdr:colOff>2045987</xdr:colOff>
      <xdr:row>0</xdr:row>
      <xdr:rowOff>647700</xdr:rowOff>
    </xdr:to>
    <xdr:cxnSp macro="">
      <xdr:nvCxnSpPr>
        <xdr:cNvPr id="2" name="Straight Connector 1"/>
        <xdr:cNvCxnSpPr/>
      </xdr:nvCxnSpPr>
      <xdr:spPr>
        <a:xfrm>
          <a:off x="767097" y="647700"/>
          <a:ext cx="1675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485554</xdr:colOff>
      <xdr:row>0</xdr:row>
      <xdr:rowOff>567689</xdr:rowOff>
    </xdr:from>
    <xdr:to>
      <xdr:col>6</xdr:col>
      <xdr:colOff>491480</xdr:colOff>
      <xdr:row>0</xdr:row>
      <xdr:rowOff>567689</xdr:rowOff>
    </xdr:to>
    <xdr:cxnSp macro="">
      <xdr:nvCxnSpPr>
        <xdr:cNvPr id="3" name="Straight Connector 2"/>
        <xdr:cNvCxnSpPr/>
      </xdr:nvCxnSpPr>
      <xdr:spPr>
        <a:xfrm>
          <a:off x="6276754" y="567689"/>
          <a:ext cx="12098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378477</xdr:colOff>
      <xdr:row>0</xdr:row>
      <xdr:rowOff>678180</xdr:rowOff>
    </xdr:from>
    <xdr:to>
      <xdr:col>1</xdr:col>
      <xdr:colOff>2053607</xdr:colOff>
      <xdr:row>0</xdr:row>
      <xdr:rowOff>678180</xdr:rowOff>
    </xdr:to>
    <xdr:cxnSp macro="">
      <xdr:nvCxnSpPr>
        <xdr:cNvPr id="2" name="Straight Connector 1"/>
        <xdr:cNvCxnSpPr/>
      </xdr:nvCxnSpPr>
      <xdr:spPr>
        <a:xfrm>
          <a:off x="713757" y="678180"/>
          <a:ext cx="1675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729394</xdr:colOff>
      <xdr:row>0</xdr:row>
      <xdr:rowOff>598169</xdr:rowOff>
    </xdr:from>
    <xdr:to>
      <xdr:col>6</xdr:col>
      <xdr:colOff>735320</xdr:colOff>
      <xdr:row>0</xdr:row>
      <xdr:rowOff>598169</xdr:rowOff>
    </xdr:to>
    <xdr:cxnSp macro="">
      <xdr:nvCxnSpPr>
        <xdr:cNvPr id="3" name="Straight Connector 2"/>
        <xdr:cNvCxnSpPr/>
      </xdr:nvCxnSpPr>
      <xdr:spPr>
        <a:xfrm>
          <a:off x="5949094" y="598169"/>
          <a:ext cx="12175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31749</xdr:colOff>
      <xdr:row>1</xdr:row>
      <xdr:rowOff>0</xdr:rowOff>
    </xdr:from>
    <xdr:to>
      <xdr:col>4</xdr:col>
      <xdr:colOff>611048</xdr:colOff>
      <xdr:row>1</xdr:row>
      <xdr:rowOff>1362</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32274" y="12333817"/>
          <a:ext cx="4856024" cy="1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binhminhdigital.com/bo-gia-treo-motor-cuon-3-phong-co-cong-tac.html" TargetMode="External"/><Relationship Id="rId2" Type="http://schemas.openxmlformats.org/officeDocument/2006/relationships/hyperlink" Target="https://binhminhdigital.com/den-flash-hylow-he800.html" TargetMode="External"/><Relationship Id="rId1" Type="http://schemas.openxmlformats.org/officeDocument/2006/relationships/hyperlink" Target="https://binhminhdigital.com/sony-pxwx200.html" TargetMode="External"/><Relationship Id="rId5" Type="http://schemas.openxmlformats.org/officeDocument/2006/relationships/drawing" Target="../drawings/drawing2.x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opLeftCell="A10" workbookViewId="0">
      <selection activeCell="C13" sqref="C13"/>
    </sheetView>
  </sheetViews>
  <sheetFormatPr defaultRowHeight="13.8" x14ac:dyDescent="0.25"/>
  <cols>
    <col min="1" max="1" width="8.88671875" style="24"/>
    <col min="2" max="2" width="16.109375" style="24" customWidth="1"/>
    <col min="3" max="3" width="38.33203125" style="24" customWidth="1"/>
    <col min="4" max="4" width="18.6640625" style="24" customWidth="1"/>
    <col min="5" max="5" width="14" style="24" customWidth="1"/>
    <col min="6" max="6" width="22.109375" style="24" customWidth="1"/>
    <col min="7" max="16384" width="8.88671875" style="24"/>
  </cols>
  <sheetData>
    <row r="1" spans="1:6" x14ac:dyDescent="0.25">
      <c r="A1" s="129"/>
    </row>
    <row r="2" spans="1:6" x14ac:dyDescent="0.25">
      <c r="A2" s="130" t="s">
        <v>658</v>
      </c>
      <c r="B2" s="130"/>
      <c r="C2" s="130"/>
      <c r="D2" s="130"/>
      <c r="E2" s="130"/>
      <c r="F2" s="130"/>
    </row>
    <row r="3" spans="1:6" ht="26.4" x14ac:dyDescent="0.25">
      <c r="A3" s="121">
        <v>1</v>
      </c>
      <c r="B3" s="131" t="s">
        <v>659</v>
      </c>
      <c r="C3" s="131"/>
      <c r="D3" s="132" t="s">
        <v>660</v>
      </c>
      <c r="E3" s="121" t="s">
        <v>98</v>
      </c>
      <c r="F3" s="125" t="s">
        <v>661</v>
      </c>
    </row>
    <row r="4" spans="1:6" ht="92.4" x14ac:dyDescent="0.25">
      <c r="A4" s="121"/>
      <c r="B4" s="133" t="s">
        <v>662</v>
      </c>
      <c r="C4" s="134" t="s">
        <v>663</v>
      </c>
      <c r="D4" s="122">
        <f>1150*23265</f>
        <v>26754750</v>
      </c>
      <c r="E4" s="121">
        <v>20</v>
      </c>
      <c r="F4" s="123">
        <f>D4*E4</f>
        <v>535095000</v>
      </c>
    </row>
    <row r="5" spans="1:6" ht="26.4" x14ac:dyDescent="0.25">
      <c r="A5" s="121"/>
      <c r="B5" s="133" t="s">
        <v>664</v>
      </c>
      <c r="C5" s="134" t="s">
        <v>665</v>
      </c>
      <c r="D5" s="124">
        <f>150*23265</f>
        <v>3489750</v>
      </c>
      <c r="E5" s="121">
        <v>20</v>
      </c>
      <c r="F5" s="123">
        <f>E5*D5</f>
        <v>69795000</v>
      </c>
    </row>
    <row r="6" spans="1:6" x14ac:dyDescent="0.25">
      <c r="A6" s="135" t="s">
        <v>666</v>
      </c>
      <c r="B6" s="136"/>
      <c r="C6" s="136"/>
      <c r="D6" s="136"/>
      <c r="E6" s="137"/>
      <c r="F6" s="123">
        <f>SUM(F3:F5)</f>
        <v>604890000</v>
      </c>
    </row>
    <row r="7" spans="1:6" x14ac:dyDescent="0.25">
      <c r="A7" s="129"/>
    </row>
    <row r="8" spans="1:6" x14ac:dyDescent="0.25">
      <c r="A8" s="121"/>
      <c r="B8" s="130" t="s">
        <v>667</v>
      </c>
      <c r="C8" s="130"/>
      <c r="D8" s="130"/>
      <c r="E8" s="130"/>
      <c r="F8" s="130"/>
    </row>
    <row r="9" spans="1:6" ht="26.4" x14ac:dyDescent="0.25">
      <c r="A9" s="138" t="s">
        <v>60</v>
      </c>
      <c r="B9" s="138" t="s">
        <v>668</v>
      </c>
      <c r="C9" s="138" t="s">
        <v>669</v>
      </c>
      <c r="D9" s="139" t="s">
        <v>660</v>
      </c>
      <c r="E9" s="121" t="s">
        <v>98</v>
      </c>
      <c r="F9" s="125" t="s">
        <v>661</v>
      </c>
    </row>
    <row r="10" spans="1:6" x14ac:dyDescent="0.25">
      <c r="A10" s="140">
        <v>1</v>
      </c>
      <c r="B10" s="141" t="s">
        <v>670</v>
      </c>
      <c r="C10" s="141"/>
      <c r="D10" s="142">
        <f>25000*23265</f>
        <v>581625000</v>
      </c>
      <c r="E10" s="140">
        <v>2</v>
      </c>
      <c r="F10" s="142">
        <f>D10*E10</f>
        <v>1163250000</v>
      </c>
    </row>
    <row r="11" spans="1:6" ht="26.4" x14ac:dyDescent="0.25">
      <c r="A11" s="121"/>
      <c r="B11" s="133" t="s">
        <v>671</v>
      </c>
      <c r="C11" s="134" t="s">
        <v>672</v>
      </c>
      <c r="D11" s="133"/>
      <c r="E11" s="143">
        <v>1</v>
      </c>
      <c r="F11" s="133"/>
    </row>
    <row r="12" spans="1:6" ht="39.6" x14ac:dyDescent="0.25">
      <c r="A12" s="121"/>
      <c r="B12" s="133" t="s">
        <v>673</v>
      </c>
      <c r="C12" s="134" t="s">
        <v>674</v>
      </c>
      <c r="D12" s="133"/>
      <c r="E12" s="143">
        <v>1</v>
      </c>
      <c r="F12" s="133"/>
    </row>
    <row r="13" spans="1:6" ht="39.6" x14ac:dyDescent="0.25">
      <c r="A13" s="121"/>
      <c r="B13" s="133" t="s">
        <v>675</v>
      </c>
      <c r="C13" s="134" t="s">
        <v>676</v>
      </c>
      <c r="D13" s="133"/>
      <c r="E13" s="143">
        <v>1</v>
      </c>
      <c r="F13" s="133"/>
    </row>
    <row r="14" spans="1:6" ht="39.6" x14ac:dyDescent="0.25">
      <c r="A14" s="121"/>
      <c r="B14" s="133" t="s">
        <v>677</v>
      </c>
      <c r="C14" s="134" t="s">
        <v>678</v>
      </c>
      <c r="D14" s="133"/>
      <c r="E14" s="143">
        <v>1</v>
      </c>
      <c r="F14" s="133"/>
    </row>
    <row r="15" spans="1:6" ht="26.4" x14ac:dyDescent="0.25">
      <c r="A15" s="121"/>
      <c r="B15" s="133" t="s">
        <v>679</v>
      </c>
      <c r="C15" s="134" t="s">
        <v>680</v>
      </c>
      <c r="D15" s="133"/>
      <c r="E15" s="143">
        <v>1</v>
      </c>
      <c r="F15" s="133"/>
    </row>
    <row r="16" spans="1:6" ht="39.6" x14ac:dyDescent="0.25">
      <c r="A16" s="121"/>
      <c r="B16" s="133" t="s">
        <v>681</v>
      </c>
      <c r="C16" s="134" t="s">
        <v>682</v>
      </c>
      <c r="D16" s="133"/>
      <c r="E16" s="143">
        <v>8</v>
      </c>
      <c r="F16" s="133"/>
    </row>
    <row r="17" spans="1:6" ht="26.4" x14ac:dyDescent="0.25">
      <c r="A17" s="121"/>
      <c r="B17" s="133" t="s">
        <v>683</v>
      </c>
      <c r="C17" s="134" t="s">
        <v>680</v>
      </c>
      <c r="D17" s="133"/>
      <c r="E17" s="143">
        <v>8</v>
      </c>
      <c r="F17" s="133"/>
    </row>
    <row r="18" spans="1:6" ht="39.6" x14ac:dyDescent="0.25">
      <c r="A18" s="121"/>
      <c r="B18" s="133" t="s">
        <v>684</v>
      </c>
      <c r="C18" s="134" t="s">
        <v>685</v>
      </c>
      <c r="D18" s="133"/>
      <c r="E18" s="143">
        <v>4</v>
      </c>
      <c r="F18" s="133"/>
    </row>
    <row r="19" spans="1:6" ht="26.4" x14ac:dyDescent="0.25">
      <c r="A19" s="121"/>
      <c r="B19" s="133" t="s">
        <v>686</v>
      </c>
      <c r="C19" s="134" t="s">
        <v>680</v>
      </c>
      <c r="D19" s="133"/>
      <c r="E19" s="143">
        <v>4</v>
      </c>
      <c r="F19" s="133"/>
    </row>
    <row r="20" spans="1:6" ht="39.6" x14ac:dyDescent="0.25">
      <c r="A20" s="121"/>
      <c r="B20" s="133" t="s">
        <v>687</v>
      </c>
      <c r="C20" s="134" t="s">
        <v>688</v>
      </c>
      <c r="D20" s="133"/>
      <c r="E20" s="143">
        <v>4</v>
      </c>
      <c r="F20" s="123"/>
    </row>
    <row r="21" spans="1:6" x14ac:dyDescent="0.25">
      <c r="A21" s="144">
        <v>2</v>
      </c>
      <c r="B21" s="145" t="s">
        <v>689</v>
      </c>
      <c r="C21" s="145"/>
      <c r="D21" s="146"/>
      <c r="E21" s="144"/>
      <c r="F21" s="147"/>
    </row>
    <row r="22" spans="1:6" ht="26.4" x14ac:dyDescent="0.25">
      <c r="A22" s="133"/>
      <c r="B22" s="134" t="s">
        <v>690</v>
      </c>
      <c r="C22" s="148" t="s">
        <v>691</v>
      </c>
      <c r="D22" s="149">
        <f>1050*23265</f>
        <v>24428250</v>
      </c>
      <c r="E22" s="121">
        <v>2</v>
      </c>
      <c r="F22" s="149">
        <f>D22*E22</f>
        <v>48856500</v>
      </c>
    </row>
    <row r="23" spans="1:6" ht="26.4" x14ac:dyDescent="0.25">
      <c r="A23" s="133"/>
      <c r="B23" s="134" t="s">
        <v>692</v>
      </c>
      <c r="C23" s="148" t="s">
        <v>693</v>
      </c>
      <c r="D23" s="149">
        <f>45*23265</f>
        <v>1046925</v>
      </c>
      <c r="E23" s="121">
        <v>10</v>
      </c>
      <c r="F23" s="149">
        <f>D23*E23</f>
        <v>10469250</v>
      </c>
    </row>
    <row r="24" spans="1:6" ht="26.4" x14ac:dyDescent="0.25">
      <c r="A24" s="133"/>
      <c r="B24" s="134" t="s">
        <v>694</v>
      </c>
      <c r="C24" s="148" t="s">
        <v>695</v>
      </c>
      <c r="D24" s="149">
        <f>14800*23265</f>
        <v>344322000</v>
      </c>
      <c r="E24" s="121">
        <v>2</v>
      </c>
      <c r="F24" s="149">
        <f>D24*E24</f>
        <v>688644000</v>
      </c>
    </row>
    <row r="25" spans="1:6" x14ac:dyDescent="0.25">
      <c r="A25" s="140">
        <v>3</v>
      </c>
      <c r="B25" s="150" t="s">
        <v>696</v>
      </c>
      <c r="C25" s="150"/>
      <c r="D25" s="142"/>
      <c r="E25" s="140"/>
      <c r="F25" s="142"/>
    </row>
    <row r="26" spans="1:6" ht="39.6" x14ac:dyDescent="0.25">
      <c r="A26" s="121"/>
      <c r="B26" s="134" t="s">
        <v>697</v>
      </c>
      <c r="C26" s="148" t="s">
        <v>698</v>
      </c>
      <c r="D26" s="123">
        <f>110*23265</f>
        <v>2559150</v>
      </c>
      <c r="E26" s="121">
        <v>50</v>
      </c>
      <c r="F26" s="123">
        <f>E26*D26</f>
        <v>127957500</v>
      </c>
    </row>
    <row r="27" spans="1:6" ht="26.4" x14ac:dyDescent="0.25">
      <c r="A27" s="121"/>
      <c r="B27" s="134" t="s">
        <v>699</v>
      </c>
      <c r="C27" s="148" t="s">
        <v>700</v>
      </c>
      <c r="D27" s="125">
        <f>5000*23265</f>
        <v>116325000</v>
      </c>
      <c r="E27" s="126">
        <v>1</v>
      </c>
      <c r="F27" s="125">
        <f>D27*E27</f>
        <v>116325000</v>
      </c>
    </row>
    <row r="28" spans="1:6" x14ac:dyDescent="0.25">
      <c r="A28" s="140">
        <v>4</v>
      </c>
      <c r="B28" s="141" t="s">
        <v>701</v>
      </c>
      <c r="C28" s="141"/>
      <c r="D28" s="151"/>
      <c r="E28" s="152"/>
      <c r="F28" s="151"/>
    </row>
    <row r="29" spans="1:6" ht="26.4" x14ac:dyDescent="0.25">
      <c r="A29" s="121"/>
      <c r="B29" s="153" t="s">
        <v>702</v>
      </c>
      <c r="C29" s="154" t="s">
        <v>703</v>
      </c>
      <c r="D29" s="125">
        <f>19000*23265</f>
        <v>442035000</v>
      </c>
      <c r="E29" s="126">
        <v>1</v>
      </c>
      <c r="F29" s="125">
        <f>D29*E29</f>
        <v>442035000</v>
      </c>
    </row>
    <row r="30" spans="1:6" ht="24" x14ac:dyDescent="0.25">
      <c r="A30" s="121"/>
      <c r="B30" s="155" t="s">
        <v>704</v>
      </c>
      <c r="C30" s="156" t="s">
        <v>705</v>
      </c>
      <c r="D30" s="127">
        <f>1850*23265</f>
        <v>43040250</v>
      </c>
      <c r="E30" s="126">
        <v>20</v>
      </c>
      <c r="F30" s="125">
        <f>D30*E30</f>
        <v>860805000</v>
      </c>
    </row>
    <row r="31" spans="1:6" x14ac:dyDescent="0.25">
      <c r="A31" s="157"/>
      <c r="B31" s="153"/>
      <c r="C31" s="154"/>
      <c r="D31" s="158"/>
      <c r="E31" s="128"/>
      <c r="F31" s="158"/>
    </row>
    <row r="32" spans="1:6" x14ac:dyDescent="0.25">
      <c r="A32" s="159" t="s">
        <v>706</v>
      </c>
      <c r="B32" s="159"/>
      <c r="C32" s="159"/>
      <c r="D32" s="159"/>
      <c r="E32" s="159"/>
      <c r="F32" s="160">
        <f>SUM(F10:F31)+F6</f>
        <v>4063232250</v>
      </c>
    </row>
    <row r="33" spans="1:6" x14ac:dyDescent="0.25">
      <c r="A33" s="129"/>
      <c r="F33" s="161"/>
    </row>
  </sheetData>
  <mergeCells count="9">
    <mergeCell ref="B25:C25"/>
    <mergeCell ref="B28:C28"/>
    <mergeCell ref="A32:E32"/>
    <mergeCell ref="A2:F2"/>
    <mergeCell ref="B3:C3"/>
    <mergeCell ref="A6:E6"/>
    <mergeCell ref="B8:F8"/>
    <mergeCell ref="B10:C10"/>
    <mergeCell ref="B21:C21"/>
  </mergeCells>
  <pageMargins left="0.43" right="0.23" top="0.75" bottom="0.75" header="0.3" footer="0.3"/>
  <pageSetup paperSize="9"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abSelected="1" topLeftCell="A10" workbookViewId="0">
      <selection activeCell="F18" sqref="F18"/>
    </sheetView>
  </sheetViews>
  <sheetFormatPr defaultColWidth="8.88671875" defaultRowHeight="13.8" x14ac:dyDescent="0.25"/>
  <cols>
    <col min="1" max="1" width="5.5546875" style="5" customWidth="1"/>
    <col min="2" max="2" width="48.5546875" style="5" customWidth="1"/>
    <col min="3" max="3" width="10.5546875" style="5" customWidth="1"/>
    <col min="4" max="4" width="6.33203125" style="5" customWidth="1"/>
    <col min="5" max="5" width="14.88671875" style="5" customWidth="1"/>
    <col min="6" max="6" width="17.5546875" style="5" customWidth="1"/>
    <col min="7" max="7" width="27.5546875" style="5" customWidth="1"/>
    <col min="8" max="9" width="8.88671875" style="5"/>
    <col min="10" max="10" width="31.44140625" style="5" customWidth="1"/>
    <col min="11" max="16384" width="8.88671875" style="5"/>
  </cols>
  <sheetData>
    <row r="1" spans="1:10" ht="55.2" customHeight="1" x14ac:dyDescent="0.25">
      <c r="A1" s="42" t="s">
        <v>46</v>
      </c>
      <c r="B1" s="42"/>
      <c r="C1" s="4"/>
      <c r="D1" s="4"/>
      <c r="E1" s="42" t="s">
        <v>47</v>
      </c>
      <c r="F1" s="42"/>
      <c r="G1" s="42"/>
      <c r="H1" s="4"/>
    </row>
    <row r="2" spans="1:10" ht="74.400000000000006" customHeight="1" x14ac:dyDescent="0.25">
      <c r="A2" s="41" t="s">
        <v>49</v>
      </c>
      <c r="B2" s="41"/>
      <c r="C2" s="41"/>
      <c r="D2" s="41"/>
      <c r="E2" s="41"/>
      <c r="F2" s="41"/>
      <c r="G2" s="41"/>
      <c r="H2" s="6"/>
    </row>
    <row r="3" spans="1:10" ht="33.6" x14ac:dyDescent="0.25">
      <c r="A3" s="7" t="s">
        <v>0</v>
      </c>
      <c r="B3" s="7" t="s">
        <v>1</v>
      </c>
      <c r="C3" s="7" t="s">
        <v>2</v>
      </c>
      <c r="D3" s="7" t="s">
        <v>3</v>
      </c>
      <c r="E3" s="7" t="s">
        <v>15</v>
      </c>
      <c r="F3" s="7" t="s">
        <v>16</v>
      </c>
      <c r="G3" s="3" t="s">
        <v>45</v>
      </c>
    </row>
    <row r="4" spans="1:10" ht="165.6" x14ac:dyDescent="0.25">
      <c r="A4" s="8">
        <v>1</v>
      </c>
      <c r="B4" s="2" t="s">
        <v>54</v>
      </c>
      <c r="C4" s="9" t="s">
        <v>14</v>
      </c>
      <c r="D4" s="8">
        <v>1</v>
      </c>
      <c r="E4" s="10">
        <v>215890000</v>
      </c>
      <c r="F4" s="10">
        <f>E4*D4</f>
        <v>215890000</v>
      </c>
      <c r="G4" s="43" t="s">
        <v>58</v>
      </c>
    </row>
    <row r="5" spans="1:10" ht="56.4" x14ac:dyDescent="0.25">
      <c r="A5" s="8">
        <v>2</v>
      </c>
      <c r="B5" s="2" t="s">
        <v>55</v>
      </c>
      <c r="C5" s="9" t="s">
        <v>14</v>
      </c>
      <c r="D5" s="8">
        <v>70</v>
      </c>
      <c r="E5" s="11">
        <v>54000000</v>
      </c>
      <c r="F5" s="10">
        <f>E5*D5</f>
        <v>3780000000</v>
      </c>
      <c r="G5" s="44"/>
    </row>
    <row r="6" spans="1:10" ht="42" customHeight="1" x14ac:dyDescent="0.25">
      <c r="A6" s="8">
        <v>3</v>
      </c>
      <c r="B6" s="2" t="s">
        <v>56</v>
      </c>
      <c r="C6" s="9" t="s">
        <v>14</v>
      </c>
      <c r="D6" s="8">
        <v>1</v>
      </c>
      <c r="E6" s="11">
        <v>30000000</v>
      </c>
      <c r="F6" s="10">
        <f>E6*D6</f>
        <v>30000000</v>
      </c>
      <c r="G6" s="44"/>
    </row>
    <row r="7" spans="1:10" ht="33.6" x14ac:dyDescent="0.25">
      <c r="A7" s="8">
        <v>4</v>
      </c>
      <c r="B7" s="1" t="s">
        <v>4</v>
      </c>
      <c r="C7" s="9" t="s">
        <v>14</v>
      </c>
      <c r="D7" s="8">
        <v>1</v>
      </c>
      <c r="E7" s="10">
        <v>37650000</v>
      </c>
      <c r="F7" s="10">
        <f t="shared" ref="F7:F11" si="0">E7*D7</f>
        <v>37650000</v>
      </c>
      <c r="G7" s="44"/>
    </row>
    <row r="8" spans="1:10" ht="33.6" x14ac:dyDescent="0.25">
      <c r="A8" s="8">
        <v>5</v>
      </c>
      <c r="B8" s="1" t="s">
        <v>5</v>
      </c>
      <c r="C8" s="9" t="s">
        <v>14</v>
      </c>
      <c r="D8" s="8">
        <v>1</v>
      </c>
      <c r="E8" s="10">
        <v>99000000</v>
      </c>
      <c r="F8" s="10">
        <f t="shared" si="0"/>
        <v>99000000</v>
      </c>
      <c r="G8" s="44"/>
    </row>
    <row r="9" spans="1:10" ht="33.6" x14ac:dyDescent="0.25">
      <c r="A9" s="8">
        <v>6</v>
      </c>
      <c r="B9" s="1" t="s">
        <v>6</v>
      </c>
      <c r="C9" s="9" t="s">
        <v>14</v>
      </c>
      <c r="D9" s="8">
        <v>1</v>
      </c>
      <c r="E9" s="10">
        <v>165000000</v>
      </c>
      <c r="F9" s="10">
        <f t="shared" si="0"/>
        <v>165000000</v>
      </c>
      <c r="G9" s="44"/>
      <c r="J9" s="12"/>
    </row>
    <row r="10" spans="1:10" ht="33.6" x14ac:dyDescent="0.25">
      <c r="A10" s="8">
        <v>7</v>
      </c>
      <c r="B10" s="1" t="s">
        <v>7</v>
      </c>
      <c r="C10" s="9" t="s">
        <v>14</v>
      </c>
      <c r="D10" s="8">
        <v>1</v>
      </c>
      <c r="E10" s="10">
        <v>61500000</v>
      </c>
      <c r="F10" s="10">
        <f t="shared" si="0"/>
        <v>61500000</v>
      </c>
      <c r="G10" s="44"/>
    </row>
    <row r="11" spans="1:10" ht="33.6" x14ac:dyDescent="0.25">
      <c r="A11" s="8">
        <v>8</v>
      </c>
      <c r="B11" s="1" t="s">
        <v>8</v>
      </c>
      <c r="C11" s="9" t="s">
        <v>14</v>
      </c>
      <c r="D11" s="8">
        <v>1</v>
      </c>
      <c r="E11" s="11">
        <v>100000000</v>
      </c>
      <c r="F11" s="10">
        <f t="shared" si="0"/>
        <v>100000000</v>
      </c>
      <c r="G11" s="44"/>
    </row>
    <row r="12" spans="1:10" ht="33.6" x14ac:dyDescent="0.25">
      <c r="A12" s="8">
        <v>9</v>
      </c>
      <c r="B12" s="1" t="s">
        <v>9</v>
      </c>
      <c r="C12" s="9" t="s">
        <v>14</v>
      </c>
      <c r="D12" s="8">
        <v>3</v>
      </c>
      <c r="E12" s="11">
        <v>15000000</v>
      </c>
      <c r="F12" s="10">
        <f>E12*D12</f>
        <v>45000000</v>
      </c>
      <c r="G12" s="44"/>
    </row>
    <row r="13" spans="1:10" ht="33.6" x14ac:dyDescent="0.25">
      <c r="A13" s="8">
        <v>10</v>
      </c>
      <c r="B13" s="2" t="s">
        <v>17</v>
      </c>
      <c r="C13" s="9" t="s">
        <v>14</v>
      </c>
      <c r="D13" s="8">
        <v>2</v>
      </c>
      <c r="E13" s="10">
        <v>76300000</v>
      </c>
      <c r="F13" s="10">
        <f t="shared" ref="F13:F14" si="1">E13*D13</f>
        <v>152600000</v>
      </c>
      <c r="G13" s="44"/>
    </row>
    <row r="14" spans="1:10" ht="33.6" x14ac:dyDescent="0.25">
      <c r="A14" s="8">
        <v>11</v>
      </c>
      <c r="B14" s="2" t="s">
        <v>10</v>
      </c>
      <c r="C14" s="9" t="s">
        <v>14</v>
      </c>
      <c r="D14" s="8">
        <v>3</v>
      </c>
      <c r="E14" s="11">
        <v>20000000</v>
      </c>
      <c r="F14" s="10">
        <f t="shared" si="1"/>
        <v>60000000</v>
      </c>
      <c r="G14" s="44"/>
    </row>
    <row r="15" spans="1:10" ht="33.6" x14ac:dyDescent="0.25">
      <c r="A15" s="8">
        <v>12</v>
      </c>
      <c r="B15" s="1" t="s">
        <v>11</v>
      </c>
      <c r="C15" s="9" t="s">
        <v>14</v>
      </c>
      <c r="D15" s="8">
        <v>1</v>
      </c>
      <c r="E15" s="11">
        <v>150000000</v>
      </c>
      <c r="F15" s="10">
        <f>E15*D15</f>
        <v>150000000</v>
      </c>
      <c r="G15" s="44"/>
    </row>
    <row r="16" spans="1:10" ht="33.6" x14ac:dyDescent="0.25">
      <c r="A16" s="8">
        <v>13</v>
      </c>
      <c r="B16" s="1" t="s">
        <v>12</v>
      </c>
      <c r="C16" s="9" t="s">
        <v>14</v>
      </c>
      <c r="D16" s="8">
        <v>1</v>
      </c>
      <c r="E16" s="11">
        <v>200000000</v>
      </c>
      <c r="F16" s="10">
        <f t="shared" ref="F16:F17" si="2">E16*D16</f>
        <v>200000000</v>
      </c>
      <c r="G16" s="44"/>
    </row>
    <row r="17" spans="1:10" ht="33.6" x14ac:dyDescent="0.25">
      <c r="A17" s="8">
        <v>14</v>
      </c>
      <c r="B17" s="1" t="s">
        <v>13</v>
      </c>
      <c r="C17" s="9" t="s">
        <v>14</v>
      </c>
      <c r="D17" s="8">
        <v>10</v>
      </c>
      <c r="E17" s="11">
        <v>15000000</v>
      </c>
      <c r="F17" s="10">
        <f t="shared" si="2"/>
        <v>150000000</v>
      </c>
      <c r="G17" s="45"/>
    </row>
    <row r="18" spans="1:10" ht="42" customHeight="1" x14ac:dyDescent="0.25">
      <c r="A18" s="38" t="s">
        <v>48</v>
      </c>
      <c r="B18" s="39"/>
      <c r="C18" s="39"/>
      <c r="D18" s="39"/>
      <c r="E18" s="40"/>
      <c r="F18" s="13">
        <f>SUM(F4:F17)</f>
        <v>5246640000</v>
      </c>
      <c r="G18" s="14"/>
    </row>
    <row r="20" spans="1:10" ht="17.399999999999999" x14ac:dyDescent="0.3">
      <c r="E20" s="22" t="s">
        <v>59</v>
      </c>
      <c r="F20" s="21">
        <f>F18+CNTT2024!F25+CNTT2025!F20</f>
        <v>9923770000</v>
      </c>
      <c r="J20" s="12"/>
    </row>
  </sheetData>
  <mergeCells count="5">
    <mergeCell ref="A18:E18"/>
    <mergeCell ref="A2:G2"/>
    <mergeCell ref="A1:B1"/>
    <mergeCell ref="E1:G1"/>
    <mergeCell ref="G4:G17"/>
  </mergeCells>
  <pageMargins left="0.1" right="0.1" top="0.25" bottom="0.25" header="0.3" footer="0.3"/>
  <pageSetup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topLeftCell="A16" workbookViewId="0">
      <selection activeCell="F5" sqref="F5:F24"/>
    </sheetView>
  </sheetViews>
  <sheetFormatPr defaultColWidth="8.88671875" defaultRowHeight="13.8" x14ac:dyDescent="0.25"/>
  <cols>
    <col min="1" max="1" width="5.6640625" style="5" customWidth="1"/>
    <col min="2" max="2" width="41.88671875" style="5" customWidth="1"/>
    <col min="3" max="3" width="11" style="5" customWidth="1"/>
    <col min="4" max="4" width="6" style="5" customWidth="1"/>
    <col min="5" max="5" width="14.88671875" style="5" customWidth="1"/>
    <col min="6" max="6" width="18.44140625" style="5" customWidth="1"/>
    <col min="7" max="7" width="31.5546875" style="5" customWidth="1"/>
    <col min="8" max="10" width="8.88671875" style="5"/>
    <col min="11" max="11" width="32.6640625" style="5" customWidth="1"/>
    <col min="12" max="16384" width="8.88671875" style="5"/>
  </cols>
  <sheetData>
    <row r="1" spans="1:11" ht="54.6" customHeight="1" x14ac:dyDescent="0.25">
      <c r="A1" s="42" t="s">
        <v>46</v>
      </c>
      <c r="B1" s="42"/>
      <c r="C1" s="4"/>
      <c r="D1" s="4"/>
      <c r="E1" s="42" t="s">
        <v>47</v>
      </c>
      <c r="F1" s="42"/>
      <c r="G1" s="42"/>
    </row>
    <row r="2" spans="1:11" ht="56.4" customHeight="1" x14ac:dyDescent="0.25">
      <c r="A2" s="46" t="s">
        <v>50</v>
      </c>
      <c r="B2" s="46"/>
      <c r="C2" s="46"/>
      <c r="D2" s="46"/>
      <c r="E2" s="46"/>
      <c r="F2" s="46"/>
      <c r="G2" s="46"/>
    </row>
    <row r="3" spans="1:11" ht="13.95" x14ac:dyDescent="0.25">
      <c r="A3" s="15"/>
      <c r="B3" s="15"/>
      <c r="C3" s="15"/>
      <c r="D3" s="15"/>
      <c r="E3" s="15"/>
      <c r="F3" s="15"/>
      <c r="G3" s="15"/>
    </row>
    <row r="4" spans="1:11" ht="33.6" x14ac:dyDescent="0.25">
      <c r="A4" s="7" t="s">
        <v>0</v>
      </c>
      <c r="B4" s="7" t="s">
        <v>1</v>
      </c>
      <c r="C4" s="7" t="s">
        <v>2</v>
      </c>
      <c r="D4" s="7" t="s">
        <v>3</v>
      </c>
      <c r="E4" s="7" t="s">
        <v>15</v>
      </c>
      <c r="F4" s="7" t="s">
        <v>16</v>
      </c>
      <c r="G4" s="3" t="s">
        <v>45</v>
      </c>
    </row>
    <row r="5" spans="1:11" ht="205.2" x14ac:dyDescent="0.25">
      <c r="A5" s="8">
        <v>1</v>
      </c>
      <c r="B5" s="2" t="s">
        <v>54</v>
      </c>
      <c r="C5" s="9" t="s">
        <v>14</v>
      </c>
      <c r="D5" s="8">
        <v>1</v>
      </c>
      <c r="E5" s="10">
        <v>215890000</v>
      </c>
      <c r="F5" s="10">
        <f>E5*D5</f>
        <v>215890000</v>
      </c>
      <c r="G5" s="47" t="s">
        <v>53</v>
      </c>
    </row>
    <row r="6" spans="1:11" ht="56.4" x14ac:dyDescent="0.25">
      <c r="A6" s="8">
        <v>2</v>
      </c>
      <c r="B6" s="2" t="s">
        <v>55</v>
      </c>
      <c r="C6" s="9" t="s">
        <v>14</v>
      </c>
      <c r="D6" s="8">
        <v>30</v>
      </c>
      <c r="E6" s="11">
        <v>54000000</v>
      </c>
      <c r="F6" s="10">
        <f t="shared" ref="F6:F24" si="0">E6*D6</f>
        <v>1620000000</v>
      </c>
      <c r="G6" s="48"/>
    </row>
    <row r="7" spans="1:11" ht="43.2" x14ac:dyDescent="0.25">
      <c r="A7" s="8">
        <v>3</v>
      </c>
      <c r="B7" s="2" t="s">
        <v>56</v>
      </c>
      <c r="C7" s="9" t="s">
        <v>14</v>
      </c>
      <c r="D7" s="8">
        <v>1</v>
      </c>
      <c r="E7" s="11">
        <v>30000000</v>
      </c>
      <c r="F7" s="10">
        <f t="shared" si="0"/>
        <v>30000000</v>
      </c>
      <c r="G7" s="48"/>
    </row>
    <row r="8" spans="1:11" ht="50.4" x14ac:dyDescent="0.25">
      <c r="A8" s="8">
        <v>4</v>
      </c>
      <c r="B8" s="2" t="s">
        <v>39</v>
      </c>
      <c r="C8" s="9" t="s">
        <v>14</v>
      </c>
      <c r="D8" s="8">
        <v>3</v>
      </c>
      <c r="E8" s="10">
        <v>650000</v>
      </c>
      <c r="F8" s="10">
        <f t="shared" si="0"/>
        <v>1950000</v>
      </c>
      <c r="G8" s="48"/>
    </row>
    <row r="9" spans="1:11" ht="33.6" x14ac:dyDescent="0.25">
      <c r="A9" s="8">
        <v>5</v>
      </c>
      <c r="B9" s="1" t="s">
        <v>18</v>
      </c>
      <c r="C9" s="9" t="s">
        <v>14</v>
      </c>
      <c r="D9" s="8">
        <v>3</v>
      </c>
      <c r="E9" s="10">
        <v>2600000</v>
      </c>
      <c r="F9" s="10">
        <f t="shared" si="0"/>
        <v>7800000</v>
      </c>
      <c r="G9" s="48"/>
    </row>
    <row r="10" spans="1:11" ht="33.6" x14ac:dyDescent="0.25">
      <c r="A10" s="8">
        <v>6</v>
      </c>
      <c r="B10" s="1" t="s">
        <v>19</v>
      </c>
      <c r="C10" s="9" t="s">
        <v>14</v>
      </c>
      <c r="D10" s="8">
        <v>1</v>
      </c>
      <c r="E10" s="11">
        <v>130000000</v>
      </c>
      <c r="F10" s="10">
        <f t="shared" si="0"/>
        <v>130000000</v>
      </c>
      <c r="G10" s="48"/>
    </row>
    <row r="11" spans="1:11" ht="33.6" x14ac:dyDescent="0.25">
      <c r="A11" s="8">
        <v>7</v>
      </c>
      <c r="B11" s="1" t="s">
        <v>20</v>
      </c>
      <c r="C11" s="9" t="s">
        <v>14</v>
      </c>
      <c r="D11" s="8">
        <v>1</v>
      </c>
      <c r="E11" s="11">
        <v>35000000</v>
      </c>
      <c r="F11" s="10">
        <f t="shared" si="0"/>
        <v>35000000</v>
      </c>
      <c r="G11" s="48"/>
    </row>
    <row r="12" spans="1:11" ht="33.6" x14ac:dyDescent="0.25">
      <c r="A12" s="8">
        <v>8</v>
      </c>
      <c r="B12" s="1" t="s">
        <v>21</v>
      </c>
      <c r="C12" s="9" t="s">
        <v>14</v>
      </c>
      <c r="D12" s="8">
        <v>5</v>
      </c>
      <c r="E12" s="11">
        <v>3000000</v>
      </c>
      <c r="F12" s="10">
        <f t="shared" si="0"/>
        <v>15000000</v>
      </c>
      <c r="G12" s="48"/>
    </row>
    <row r="13" spans="1:11" ht="33.6" x14ac:dyDescent="0.25">
      <c r="A13" s="8">
        <v>9</v>
      </c>
      <c r="B13" s="1" t="s">
        <v>22</v>
      </c>
      <c r="C13" s="9" t="s">
        <v>14</v>
      </c>
      <c r="D13" s="8">
        <v>5</v>
      </c>
      <c r="E13" s="11">
        <v>2000000</v>
      </c>
      <c r="F13" s="10">
        <f t="shared" si="0"/>
        <v>10000000</v>
      </c>
      <c r="G13" s="48"/>
      <c r="K13" s="12"/>
    </row>
    <row r="14" spans="1:11" ht="33.6" x14ac:dyDescent="0.25">
      <c r="A14" s="8">
        <v>10</v>
      </c>
      <c r="B14" s="1" t="s">
        <v>23</v>
      </c>
      <c r="C14" s="9" t="s">
        <v>14</v>
      </c>
      <c r="D14" s="8">
        <v>5</v>
      </c>
      <c r="E14" s="11">
        <v>2000000</v>
      </c>
      <c r="F14" s="10">
        <f t="shared" si="0"/>
        <v>10000000</v>
      </c>
      <c r="G14" s="48"/>
    </row>
    <row r="15" spans="1:11" ht="67.2" x14ac:dyDescent="0.25">
      <c r="A15" s="8">
        <v>11</v>
      </c>
      <c r="B15" s="1" t="s">
        <v>41</v>
      </c>
      <c r="C15" s="9" t="s">
        <v>14</v>
      </c>
      <c r="D15" s="8">
        <v>2</v>
      </c>
      <c r="E15" s="10">
        <v>60000000</v>
      </c>
      <c r="F15" s="10">
        <f t="shared" si="0"/>
        <v>120000000</v>
      </c>
      <c r="G15" s="48"/>
      <c r="K15" s="12"/>
    </row>
    <row r="16" spans="1:11" ht="50.4" x14ac:dyDescent="0.25">
      <c r="A16" s="8">
        <v>12</v>
      </c>
      <c r="B16" s="1" t="s">
        <v>42</v>
      </c>
      <c r="C16" s="9" t="s">
        <v>14</v>
      </c>
      <c r="D16" s="8">
        <v>1</v>
      </c>
      <c r="E16" s="11">
        <v>52800000</v>
      </c>
      <c r="F16" s="10">
        <f t="shared" si="0"/>
        <v>52800000</v>
      </c>
      <c r="G16" s="48"/>
    </row>
    <row r="17" spans="1:7" ht="33.6" x14ac:dyDescent="0.25">
      <c r="A17" s="8">
        <v>13</v>
      </c>
      <c r="B17" s="16" t="s">
        <v>24</v>
      </c>
      <c r="C17" s="9" t="s">
        <v>14</v>
      </c>
      <c r="D17" s="8">
        <v>1</v>
      </c>
      <c r="E17" s="11">
        <v>180000000</v>
      </c>
      <c r="F17" s="10">
        <f t="shared" si="0"/>
        <v>180000000</v>
      </c>
      <c r="G17" s="48"/>
    </row>
    <row r="18" spans="1:7" ht="33.6" x14ac:dyDescent="0.25">
      <c r="A18" s="8">
        <v>14</v>
      </c>
      <c r="B18" s="1" t="s">
        <v>25</v>
      </c>
      <c r="C18" s="9" t="s">
        <v>14</v>
      </c>
      <c r="D18" s="8">
        <v>1</v>
      </c>
      <c r="E18" s="11">
        <v>27000000</v>
      </c>
      <c r="F18" s="10">
        <f t="shared" si="0"/>
        <v>27000000</v>
      </c>
      <c r="G18" s="48"/>
    </row>
    <row r="19" spans="1:7" ht="33.6" x14ac:dyDescent="0.25">
      <c r="A19" s="8">
        <v>15</v>
      </c>
      <c r="B19" s="1" t="s">
        <v>26</v>
      </c>
      <c r="C19" s="9" t="s">
        <v>14</v>
      </c>
      <c r="D19" s="8">
        <v>2</v>
      </c>
      <c r="E19" s="17">
        <v>5500000</v>
      </c>
      <c r="F19" s="10">
        <f t="shared" si="0"/>
        <v>11000000</v>
      </c>
      <c r="G19" s="48"/>
    </row>
    <row r="20" spans="1:7" ht="33.6" x14ac:dyDescent="0.25">
      <c r="A20" s="8">
        <v>16</v>
      </c>
      <c r="B20" s="16" t="s">
        <v>27</v>
      </c>
      <c r="C20" s="9" t="s">
        <v>14</v>
      </c>
      <c r="D20" s="8">
        <v>3</v>
      </c>
      <c r="E20" s="17">
        <v>3900000</v>
      </c>
      <c r="F20" s="10">
        <f t="shared" si="0"/>
        <v>11700000</v>
      </c>
      <c r="G20" s="48"/>
    </row>
    <row r="21" spans="1:7" ht="33.6" x14ac:dyDescent="0.25">
      <c r="A21" s="8">
        <v>17</v>
      </c>
      <c r="B21" s="1" t="s">
        <v>28</v>
      </c>
      <c r="C21" s="9" t="s">
        <v>14</v>
      </c>
      <c r="D21" s="8">
        <v>2</v>
      </c>
      <c r="E21" s="17">
        <v>37900000</v>
      </c>
      <c r="F21" s="10">
        <f t="shared" si="0"/>
        <v>75800000</v>
      </c>
      <c r="G21" s="48"/>
    </row>
    <row r="22" spans="1:7" ht="33.6" x14ac:dyDescent="0.25">
      <c r="A22" s="8">
        <v>18</v>
      </c>
      <c r="B22" s="18" t="s">
        <v>29</v>
      </c>
      <c r="C22" s="9" t="s">
        <v>14</v>
      </c>
      <c r="D22" s="8">
        <v>3</v>
      </c>
      <c r="E22" s="19">
        <v>4000000</v>
      </c>
      <c r="F22" s="10">
        <f t="shared" si="0"/>
        <v>12000000</v>
      </c>
      <c r="G22" s="48"/>
    </row>
    <row r="23" spans="1:7" ht="33.6" x14ac:dyDescent="0.25">
      <c r="A23" s="8">
        <v>19</v>
      </c>
      <c r="B23" s="1" t="s">
        <v>30</v>
      </c>
      <c r="C23" s="9" t="s">
        <v>14</v>
      </c>
      <c r="D23" s="8">
        <v>3</v>
      </c>
      <c r="E23" s="17">
        <v>350000</v>
      </c>
      <c r="F23" s="10">
        <f t="shared" si="0"/>
        <v>1050000</v>
      </c>
      <c r="G23" s="48"/>
    </row>
    <row r="24" spans="1:7" ht="43.2" x14ac:dyDescent="0.25">
      <c r="A24" s="8">
        <v>20</v>
      </c>
      <c r="B24" s="1" t="s">
        <v>57</v>
      </c>
      <c r="C24" s="9" t="s">
        <v>14</v>
      </c>
      <c r="D24" s="8">
        <v>2</v>
      </c>
      <c r="E24" s="11">
        <v>20000000</v>
      </c>
      <c r="F24" s="10">
        <f t="shared" si="0"/>
        <v>40000000</v>
      </c>
      <c r="G24" s="49"/>
    </row>
    <row r="25" spans="1:7" ht="37.950000000000003" customHeight="1" x14ac:dyDescent="0.25">
      <c r="A25" s="38" t="s">
        <v>48</v>
      </c>
      <c r="B25" s="39"/>
      <c r="C25" s="39"/>
      <c r="D25" s="39"/>
      <c r="E25" s="40"/>
      <c r="F25" s="13">
        <f>SUM(F5:F24)</f>
        <v>2606990000</v>
      </c>
      <c r="G25" s="14"/>
    </row>
  </sheetData>
  <mergeCells count="5">
    <mergeCell ref="A1:B1"/>
    <mergeCell ref="E1:G1"/>
    <mergeCell ref="A2:G2"/>
    <mergeCell ref="G5:G24"/>
    <mergeCell ref="A25:E25"/>
  </mergeCells>
  <hyperlinks>
    <hyperlink ref="B17" r:id="rId1" tooltip="MÁYQUAY SONY PXW-X200" display="https://binhminhdigital.com/sony-pxwx200.html"/>
    <hyperlink ref="B20" r:id="rId2" display="https://binhminhdigital.com/den-flash-hylow-he800.html"/>
    <hyperlink ref="B22" r:id="rId3" display="https://binhminhdigital.com/bo-gia-treo-motor-cuon-3-phong-co-cong-tac.html"/>
  </hyperlinks>
  <pageMargins left="0.1" right="0.1" top="0.25" bottom="0.25" header="0.3" footer="0.3"/>
  <pageSetup orientation="landscape" horizontalDpi="300" verticalDpi="300" r:id="rId4"/>
  <drawing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opLeftCell="A13" workbookViewId="0">
      <selection activeCell="F18" sqref="F18"/>
    </sheetView>
  </sheetViews>
  <sheetFormatPr defaultColWidth="8.88671875" defaultRowHeight="13.8" x14ac:dyDescent="0.25"/>
  <cols>
    <col min="1" max="1" width="4.88671875" style="5" customWidth="1"/>
    <col min="2" max="2" width="41.33203125" style="5" customWidth="1"/>
    <col min="3" max="3" width="10.6640625" style="5" customWidth="1"/>
    <col min="4" max="4" width="5.6640625" style="5" customWidth="1"/>
    <col min="5" max="5" width="15.33203125" style="5" customWidth="1"/>
    <col min="6" max="6" width="17.6640625" style="5" customWidth="1"/>
    <col min="7" max="7" width="35.109375" style="5" customWidth="1"/>
    <col min="8" max="10" width="8.88671875" style="5"/>
    <col min="11" max="11" width="29" style="5" customWidth="1"/>
    <col min="12" max="16384" width="8.88671875" style="5"/>
  </cols>
  <sheetData>
    <row r="1" spans="1:11" ht="61.95" customHeight="1" x14ac:dyDescent="0.25">
      <c r="A1" s="42" t="s">
        <v>46</v>
      </c>
      <c r="B1" s="42"/>
      <c r="C1" s="4"/>
      <c r="D1" s="4"/>
      <c r="E1" s="42" t="s">
        <v>47</v>
      </c>
      <c r="F1" s="42"/>
      <c r="G1" s="42"/>
    </row>
    <row r="2" spans="1:11" ht="56.4" customHeight="1" x14ac:dyDescent="0.25">
      <c r="A2" s="46" t="s">
        <v>51</v>
      </c>
      <c r="B2" s="46"/>
      <c r="C2" s="46"/>
      <c r="D2" s="46"/>
      <c r="E2" s="46"/>
      <c r="F2" s="46"/>
      <c r="G2" s="46"/>
    </row>
    <row r="5" spans="1:11" ht="33.6" x14ac:dyDescent="0.25">
      <c r="A5" s="7" t="s">
        <v>0</v>
      </c>
      <c r="B5" s="7" t="s">
        <v>1</v>
      </c>
      <c r="C5" s="7" t="s">
        <v>2</v>
      </c>
      <c r="D5" s="7" t="s">
        <v>3</v>
      </c>
      <c r="E5" s="7" t="s">
        <v>15</v>
      </c>
      <c r="F5" s="7" t="s">
        <v>16</v>
      </c>
      <c r="G5" s="3" t="s">
        <v>45</v>
      </c>
    </row>
    <row r="6" spans="1:11" ht="56.4" x14ac:dyDescent="0.25">
      <c r="A6" s="8">
        <v>1</v>
      </c>
      <c r="B6" s="2" t="s">
        <v>55</v>
      </c>
      <c r="C6" s="9" t="s">
        <v>14</v>
      </c>
      <c r="D6" s="8">
        <v>30</v>
      </c>
      <c r="E6" s="11">
        <v>54000000</v>
      </c>
      <c r="F6" s="10">
        <f t="shared" ref="F6:F19" si="0">E6*D6</f>
        <v>1620000000</v>
      </c>
      <c r="G6" s="43" t="s">
        <v>52</v>
      </c>
    </row>
    <row r="7" spans="1:11" ht="33.6" x14ac:dyDescent="0.25">
      <c r="A7" s="8">
        <v>2</v>
      </c>
      <c r="B7" s="1" t="s">
        <v>12</v>
      </c>
      <c r="C7" s="9" t="s">
        <v>14</v>
      </c>
      <c r="D7" s="8">
        <v>1</v>
      </c>
      <c r="E7" s="11">
        <v>200000000</v>
      </c>
      <c r="F7" s="10">
        <f t="shared" si="0"/>
        <v>200000000</v>
      </c>
      <c r="G7" s="50"/>
    </row>
    <row r="8" spans="1:11" ht="33.6" x14ac:dyDescent="0.25">
      <c r="A8" s="8">
        <v>3</v>
      </c>
      <c r="B8" s="1" t="s">
        <v>13</v>
      </c>
      <c r="C8" s="9" t="s">
        <v>14</v>
      </c>
      <c r="D8" s="8">
        <v>5</v>
      </c>
      <c r="E8" s="11">
        <v>15000000</v>
      </c>
      <c r="F8" s="10">
        <f t="shared" si="0"/>
        <v>75000000</v>
      </c>
      <c r="G8" s="50"/>
    </row>
    <row r="9" spans="1:11" ht="33.6" x14ac:dyDescent="0.25">
      <c r="A9" s="8">
        <v>4</v>
      </c>
      <c r="B9" s="1" t="s">
        <v>31</v>
      </c>
      <c r="C9" s="9" t="s">
        <v>14</v>
      </c>
      <c r="D9" s="8">
        <v>2</v>
      </c>
      <c r="E9" s="11">
        <v>6800000</v>
      </c>
      <c r="F9" s="10">
        <f t="shared" si="0"/>
        <v>13600000</v>
      </c>
      <c r="G9" s="50"/>
    </row>
    <row r="10" spans="1:11" ht="33.6" x14ac:dyDescent="0.25">
      <c r="A10" s="8">
        <v>5</v>
      </c>
      <c r="B10" s="1" t="s">
        <v>32</v>
      </c>
      <c r="C10" s="9" t="s">
        <v>14</v>
      </c>
      <c r="D10" s="8">
        <v>1</v>
      </c>
      <c r="E10" s="11">
        <v>6800000</v>
      </c>
      <c r="F10" s="10">
        <f t="shared" si="0"/>
        <v>6800000</v>
      </c>
      <c r="G10" s="50"/>
    </row>
    <row r="11" spans="1:11" ht="33.6" x14ac:dyDescent="0.25">
      <c r="A11" s="8">
        <v>6</v>
      </c>
      <c r="B11" s="1" t="s">
        <v>33</v>
      </c>
      <c r="C11" s="9" t="s">
        <v>14</v>
      </c>
      <c r="D11" s="8">
        <v>3</v>
      </c>
      <c r="E11" s="11">
        <v>1500000</v>
      </c>
      <c r="F11" s="10">
        <f t="shared" si="0"/>
        <v>4500000</v>
      </c>
      <c r="G11" s="50"/>
    </row>
    <row r="12" spans="1:11" ht="67.2" x14ac:dyDescent="0.25">
      <c r="A12" s="8">
        <v>7</v>
      </c>
      <c r="B12" s="1" t="s">
        <v>43</v>
      </c>
      <c r="C12" s="9" t="s">
        <v>14</v>
      </c>
      <c r="D12" s="8">
        <v>3</v>
      </c>
      <c r="E12" s="19">
        <v>8800000</v>
      </c>
      <c r="F12" s="10">
        <f t="shared" si="0"/>
        <v>26400000</v>
      </c>
      <c r="G12" s="50"/>
    </row>
    <row r="13" spans="1:11" ht="50.4" x14ac:dyDescent="0.25">
      <c r="A13" s="8">
        <v>8</v>
      </c>
      <c r="B13" s="1" t="s">
        <v>44</v>
      </c>
      <c r="C13" s="9" t="s">
        <v>14</v>
      </c>
      <c r="D13" s="8">
        <v>3</v>
      </c>
      <c r="E13" s="11">
        <v>10000000</v>
      </c>
      <c r="F13" s="10">
        <f t="shared" si="0"/>
        <v>30000000</v>
      </c>
      <c r="G13" s="50"/>
    </row>
    <row r="14" spans="1:11" ht="33.6" x14ac:dyDescent="0.25">
      <c r="A14" s="8">
        <v>9</v>
      </c>
      <c r="B14" s="1" t="s">
        <v>34</v>
      </c>
      <c r="C14" s="9" t="s">
        <v>14</v>
      </c>
      <c r="D14" s="8">
        <v>3</v>
      </c>
      <c r="E14" s="11">
        <v>23500000</v>
      </c>
      <c r="F14" s="10">
        <f t="shared" si="0"/>
        <v>70500000</v>
      </c>
      <c r="G14" s="50"/>
    </row>
    <row r="15" spans="1:11" ht="33.6" x14ac:dyDescent="0.25">
      <c r="A15" s="8">
        <v>10</v>
      </c>
      <c r="B15" s="1" t="s">
        <v>35</v>
      </c>
      <c r="C15" s="9" t="s">
        <v>14</v>
      </c>
      <c r="D15" s="8">
        <v>3</v>
      </c>
      <c r="E15" s="11">
        <v>2700000</v>
      </c>
      <c r="F15" s="10">
        <f t="shared" si="0"/>
        <v>8100000</v>
      </c>
      <c r="G15" s="50"/>
    </row>
    <row r="16" spans="1:11" ht="67.2" x14ac:dyDescent="0.25">
      <c r="A16" s="8">
        <v>11</v>
      </c>
      <c r="B16" s="1" t="s">
        <v>40</v>
      </c>
      <c r="C16" s="9" t="s">
        <v>14</v>
      </c>
      <c r="D16" s="8">
        <v>3</v>
      </c>
      <c r="E16" s="11">
        <v>1500000</v>
      </c>
      <c r="F16" s="10">
        <f t="shared" si="0"/>
        <v>4500000</v>
      </c>
      <c r="G16" s="50"/>
      <c r="K16" s="12"/>
    </row>
    <row r="17" spans="1:11" ht="33.6" x14ac:dyDescent="0.25">
      <c r="A17" s="8">
        <v>12</v>
      </c>
      <c r="B17" s="1" t="s">
        <v>36</v>
      </c>
      <c r="C17" s="9" t="s">
        <v>14</v>
      </c>
      <c r="D17" s="8">
        <v>3</v>
      </c>
      <c r="E17" s="11">
        <v>1050000</v>
      </c>
      <c r="F17" s="10">
        <f t="shared" si="0"/>
        <v>3150000</v>
      </c>
      <c r="G17" s="50"/>
      <c r="K17" s="12"/>
    </row>
    <row r="18" spans="1:11" ht="50.4" x14ac:dyDescent="0.25">
      <c r="A18" s="8">
        <v>13</v>
      </c>
      <c r="B18" s="1" t="s">
        <v>37</v>
      </c>
      <c r="C18" s="9" t="s">
        <v>14</v>
      </c>
      <c r="D18" s="8">
        <v>3</v>
      </c>
      <c r="E18" s="11">
        <v>730000</v>
      </c>
      <c r="F18" s="10">
        <f t="shared" si="0"/>
        <v>2190000</v>
      </c>
      <c r="G18" s="50"/>
    </row>
    <row r="19" spans="1:11" ht="33.6" x14ac:dyDescent="0.25">
      <c r="A19" s="8">
        <v>14</v>
      </c>
      <c r="B19" s="1" t="s">
        <v>38</v>
      </c>
      <c r="C19" s="9" t="s">
        <v>14</v>
      </c>
      <c r="D19" s="8">
        <v>3</v>
      </c>
      <c r="E19" s="11">
        <v>1800000</v>
      </c>
      <c r="F19" s="10">
        <f t="shared" si="0"/>
        <v>5400000</v>
      </c>
      <c r="G19" s="51"/>
    </row>
    <row r="20" spans="1:11" ht="27.6" customHeight="1" x14ac:dyDescent="0.25">
      <c r="A20" s="38" t="s">
        <v>48</v>
      </c>
      <c r="B20" s="39"/>
      <c r="C20" s="39"/>
      <c r="D20" s="39"/>
      <c r="E20" s="40"/>
      <c r="F20" s="13">
        <f>SUM(F6:F19)</f>
        <v>2070140000</v>
      </c>
      <c r="G20" s="14"/>
      <c r="K20" s="20">
        <f>CNTT2023!F18</f>
        <v>5246640000</v>
      </c>
    </row>
    <row r="21" spans="1:11" ht="15" x14ac:dyDescent="0.25">
      <c r="K21" s="20">
        <f>CNTT2024!F25</f>
        <v>2606990000</v>
      </c>
    </row>
    <row r="22" spans="1:11" ht="15" x14ac:dyDescent="0.25">
      <c r="K22" s="20">
        <f>F20</f>
        <v>2070140000</v>
      </c>
    </row>
    <row r="23" spans="1:11" ht="15" x14ac:dyDescent="0.25">
      <c r="K23" s="20">
        <f>SUM(K20:K22)</f>
        <v>9923770000</v>
      </c>
    </row>
  </sheetData>
  <mergeCells count="5">
    <mergeCell ref="A20:E20"/>
    <mergeCell ref="A1:B1"/>
    <mergeCell ref="E1:G1"/>
    <mergeCell ref="A2:G2"/>
    <mergeCell ref="G6:G19"/>
  </mergeCells>
  <pageMargins left="0.1" right="0.1" top="0.25" bottom="0.25" header="0.3" footer="0.3"/>
  <pageSetup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topLeftCell="A7" zoomScale="80" zoomScaleNormal="80" workbookViewId="0">
      <selection activeCell="B12" sqref="B12"/>
    </sheetView>
  </sheetViews>
  <sheetFormatPr defaultColWidth="9.109375" defaultRowHeight="16.8" x14ac:dyDescent="0.3"/>
  <cols>
    <col min="1" max="1" width="5.109375" style="26" customWidth="1"/>
    <col min="2" max="2" width="49.5546875" style="23" customWidth="1"/>
    <col min="3" max="3" width="8.33203125" style="23" customWidth="1"/>
    <col min="4" max="4" width="18.33203125" style="27" customWidth="1"/>
    <col min="5" max="5" width="24" style="28" customWidth="1"/>
    <col min="6" max="6" width="24.5546875" style="29" customWidth="1"/>
    <col min="7" max="7" width="31.6640625" style="23" customWidth="1"/>
    <col min="8" max="16384" width="9.109375" style="23"/>
  </cols>
  <sheetData>
    <row r="1" spans="1:7" ht="18" x14ac:dyDescent="0.35">
      <c r="A1" s="59" t="s">
        <v>722</v>
      </c>
      <c r="B1" s="59"/>
      <c r="C1" s="59"/>
      <c r="D1" s="59"/>
      <c r="E1" s="59"/>
      <c r="F1" s="59"/>
      <c r="G1" s="60"/>
    </row>
    <row r="3" spans="1:7" x14ac:dyDescent="0.3">
      <c r="A3" s="62" t="s">
        <v>60</v>
      </c>
      <c r="B3" s="62" t="s">
        <v>61</v>
      </c>
      <c r="C3" s="62" t="s">
        <v>3</v>
      </c>
      <c r="D3" s="62" t="s">
        <v>62</v>
      </c>
      <c r="E3" s="62" t="s">
        <v>707</v>
      </c>
      <c r="F3" s="62" t="s">
        <v>708</v>
      </c>
    </row>
    <row r="4" spans="1:7" x14ac:dyDescent="0.3">
      <c r="A4" s="63">
        <v>1</v>
      </c>
      <c r="B4" s="68" t="s">
        <v>772</v>
      </c>
      <c r="C4" s="63">
        <v>10</v>
      </c>
      <c r="D4" s="63" t="s">
        <v>63</v>
      </c>
      <c r="E4" s="67">
        <v>15000000</v>
      </c>
      <c r="F4" s="67">
        <v>150000000</v>
      </c>
    </row>
    <row r="5" spans="1:7" ht="31.2" x14ac:dyDescent="0.3">
      <c r="A5" s="79">
        <v>2</v>
      </c>
      <c r="B5" s="80" t="s">
        <v>64</v>
      </c>
      <c r="C5" s="79">
        <v>10</v>
      </c>
      <c r="D5" s="79" t="s">
        <v>65</v>
      </c>
      <c r="E5" s="81">
        <v>95000000</v>
      </c>
      <c r="F5" s="81">
        <v>950000000</v>
      </c>
    </row>
    <row r="6" spans="1:7" ht="31.2" x14ac:dyDescent="0.3">
      <c r="A6" s="82">
        <v>3</v>
      </c>
      <c r="B6" s="25" t="s">
        <v>66</v>
      </c>
      <c r="C6" s="83">
        <v>5</v>
      </c>
      <c r="D6" s="82" t="s">
        <v>65</v>
      </c>
      <c r="E6" s="90">
        <v>115000000</v>
      </c>
      <c r="F6" s="90">
        <v>575000000</v>
      </c>
    </row>
    <row r="7" spans="1:7" ht="31.2" x14ac:dyDescent="0.3">
      <c r="A7" s="82">
        <v>4</v>
      </c>
      <c r="B7" s="25" t="s">
        <v>709</v>
      </c>
      <c r="C7" s="83">
        <v>5</v>
      </c>
      <c r="D7" s="82" t="s">
        <v>65</v>
      </c>
      <c r="E7" s="90">
        <v>45000000</v>
      </c>
      <c r="F7" s="90">
        <v>225000000</v>
      </c>
    </row>
    <row r="8" spans="1:7" x14ac:dyDescent="0.3">
      <c r="A8" s="82">
        <v>5</v>
      </c>
      <c r="B8" s="25" t="s">
        <v>710</v>
      </c>
      <c r="C8" s="83">
        <v>5</v>
      </c>
      <c r="D8" s="82" t="s">
        <v>65</v>
      </c>
      <c r="E8" s="90">
        <v>44000000</v>
      </c>
      <c r="F8" s="90">
        <v>220000000</v>
      </c>
    </row>
    <row r="9" spans="1:7" x14ac:dyDescent="0.3">
      <c r="A9" s="82">
        <v>6</v>
      </c>
      <c r="B9" s="25" t="s">
        <v>711</v>
      </c>
      <c r="C9" s="83">
        <v>5</v>
      </c>
      <c r="D9" s="82" t="s">
        <v>65</v>
      </c>
      <c r="E9" s="90">
        <v>240000000</v>
      </c>
      <c r="F9" s="90">
        <v>1200000000</v>
      </c>
    </row>
    <row r="10" spans="1:7" x14ac:dyDescent="0.3">
      <c r="A10" s="82">
        <v>7</v>
      </c>
      <c r="B10" s="25" t="s">
        <v>712</v>
      </c>
      <c r="C10" s="83">
        <v>5</v>
      </c>
      <c r="D10" s="82" t="s">
        <v>65</v>
      </c>
      <c r="E10" s="90">
        <v>90000000</v>
      </c>
      <c r="F10" s="90">
        <v>450000000</v>
      </c>
    </row>
    <row r="11" spans="1:7" x14ac:dyDescent="0.3">
      <c r="A11" s="82">
        <v>8</v>
      </c>
      <c r="B11" s="25" t="s">
        <v>713</v>
      </c>
      <c r="C11" s="83">
        <v>5</v>
      </c>
      <c r="D11" s="82" t="s">
        <v>65</v>
      </c>
      <c r="E11" s="90">
        <v>90000000</v>
      </c>
      <c r="F11" s="90">
        <v>450000000</v>
      </c>
    </row>
    <row r="12" spans="1:7" x14ac:dyDescent="0.3">
      <c r="A12" s="82">
        <v>9</v>
      </c>
      <c r="B12" s="25" t="s">
        <v>714</v>
      </c>
      <c r="C12" s="83">
        <v>5</v>
      </c>
      <c r="D12" s="82" t="s">
        <v>65</v>
      </c>
      <c r="E12" s="90">
        <v>30000000</v>
      </c>
      <c r="F12" s="90">
        <v>150000000</v>
      </c>
    </row>
    <row r="13" spans="1:7" x14ac:dyDescent="0.3">
      <c r="A13" s="82">
        <v>10</v>
      </c>
      <c r="B13" s="25" t="s">
        <v>715</v>
      </c>
      <c r="C13" s="83">
        <v>5</v>
      </c>
      <c r="D13" s="82" t="s">
        <v>65</v>
      </c>
      <c r="E13" s="90">
        <v>35000000</v>
      </c>
      <c r="F13" s="90">
        <v>175000000</v>
      </c>
    </row>
    <row r="14" spans="1:7" x14ac:dyDescent="0.3">
      <c r="A14" s="82">
        <v>11</v>
      </c>
      <c r="B14" s="25" t="s">
        <v>716</v>
      </c>
      <c r="C14" s="83">
        <v>5</v>
      </c>
      <c r="D14" s="82" t="s">
        <v>65</v>
      </c>
      <c r="E14" s="90">
        <v>25000000</v>
      </c>
      <c r="F14" s="90">
        <v>125000000</v>
      </c>
    </row>
    <row r="15" spans="1:7" x14ac:dyDescent="0.3">
      <c r="A15" s="82">
        <v>12</v>
      </c>
      <c r="B15" s="25" t="s">
        <v>67</v>
      </c>
      <c r="C15" s="83">
        <v>5</v>
      </c>
      <c r="D15" s="82" t="s">
        <v>65</v>
      </c>
      <c r="E15" s="90">
        <v>135000000</v>
      </c>
      <c r="F15" s="90">
        <v>675000000</v>
      </c>
    </row>
    <row r="16" spans="1:7" ht="33.6" x14ac:dyDescent="0.3">
      <c r="A16" s="82">
        <v>13</v>
      </c>
      <c r="B16" s="84" t="s">
        <v>68</v>
      </c>
      <c r="C16" s="83">
        <v>5</v>
      </c>
      <c r="D16" s="82" t="s">
        <v>65</v>
      </c>
      <c r="E16" s="90">
        <v>115000000</v>
      </c>
      <c r="F16" s="90">
        <v>575000000</v>
      </c>
    </row>
    <row r="17" spans="1:6" x14ac:dyDescent="0.3">
      <c r="A17" s="82">
        <v>14</v>
      </c>
      <c r="B17" s="84" t="s">
        <v>69</v>
      </c>
      <c r="C17" s="83">
        <v>5</v>
      </c>
      <c r="D17" s="82" t="s">
        <v>65</v>
      </c>
      <c r="E17" s="90">
        <v>75000000</v>
      </c>
      <c r="F17" s="90">
        <v>375000000</v>
      </c>
    </row>
    <row r="18" spans="1:6" x14ac:dyDescent="0.3">
      <c r="A18" s="82">
        <v>15</v>
      </c>
      <c r="B18" s="84" t="s">
        <v>70</v>
      </c>
      <c r="C18" s="83">
        <v>5</v>
      </c>
      <c r="D18" s="82" t="s">
        <v>65</v>
      </c>
      <c r="E18" s="90">
        <v>125000000</v>
      </c>
      <c r="F18" s="90">
        <v>625000000</v>
      </c>
    </row>
    <row r="19" spans="1:6" x14ac:dyDescent="0.3">
      <c r="A19" s="82">
        <v>16</v>
      </c>
      <c r="B19" s="84" t="s">
        <v>71</v>
      </c>
      <c r="C19" s="83">
        <v>5</v>
      </c>
      <c r="D19" s="82" t="s">
        <v>65</v>
      </c>
      <c r="E19" s="90">
        <v>78000000</v>
      </c>
      <c r="F19" s="90">
        <v>390000000</v>
      </c>
    </row>
    <row r="20" spans="1:6" ht="31.2" x14ac:dyDescent="0.3">
      <c r="A20" s="82">
        <v>17</v>
      </c>
      <c r="B20" s="25" t="s">
        <v>72</v>
      </c>
      <c r="C20" s="83">
        <v>5</v>
      </c>
      <c r="D20" s="82" t="s">
        <v>65</v>
      </c>
      <c r="E20" s="90">
        <v>115000000</v>
      </c>
      <c r="F20" s="90">
        <v>575000000</v>
      </c>
    </row>
    <row r="21" spans="1:6" x14ac:dyDescent="0.3">
      <c r="A21" s="82">
        <v>18</v>
      </c>
      <c r="B21" s="25" t="s">
        <v>717</v>
      </c>
      <c r="C21" s="83">
        <v>1</v>
      </c>
      <c r="D21" s="82" t="s">
        <v>65</v>
      </c>
      <c r="E21" s="90">
        <v>600000000</v>
      </c>
      <c r="F21" s="90">
        <v>600000000</v>
      </c>
    </row>
    <row r="22" spans="1:6" x14ac:dyDescent="0.3">
      <c r="A22" s="85">
        <v>19</v>
      </c>
      <c r="B22" s="86" t="s">
        <v>73</v>
      </c>
      <c r="C22" s="87">
        <v>1</v>
      </c>
      <c r="D22" s="88" t="s">
        <v>74</v>
      </c>
      <c r="E22" s="89">
        <v>1200000000</v>
      </c>
      <c r="F22" s="89">
        <v>1200000000</v>
      </c>
    </row>
    <row r="23" spans="1:6" x14ac:dyDescent="0.3">
      <c r="A23" s="63">
        <v>20</v>
      </c>
      <c r="B23" s="68" t="s">
        <v>718</v>
      </c>
      <c r="C23" s="63">
        <v>1</v>
      </c>
      <c r="D23" s="63" t="s">
        <v>719</v>
      </c>
      <c r="E23" s="67">
        <v>758000000</v>
      </c>
      <c r="F23" s="67">
        <v>758000000</v>
      </c>
    </row>
    <row r="24" spans="1:6" x14ac:dyDescent="0.3">
      <c r="A24" s="63">
        <v>21</v>
      </c>
      <c r="B24" s="68" t="s">
        <v>720</v>
      </c>
      <c r="C24" s="63">
        <v>1</v>
      </c>
      <c r="D24" s="63" t="s">
        <v>719</v>
      </c>
      <c r="E24" s="67">
        <v>358000000</v>
      </c>
      <c r="F24" s="67">
        <v>358000000</v>
      </c>
    </row>
    <row r="25" spans="1:6" ht="33.6" x14ac:dyDescent="0.3">
      <c r="A25" s="63">
        <v>22</v>
      </c>
      <c r="B25" s="68" t="s">
        <v>721</v>
      </c>
      <c r="C25" s="63">
        <v>1</v>
      </c>
      <c r="D25" s="63" t="s">
        <v>719</v>
      </c>
      <c r="E25" s="67">
        <v>385000000</v>
      </c>
      <c r="F25" s="67">
        <v>385000000</v>
      </c>
    </row>
    <row r="26" spans="1:6" x14ac:dyDescent="0.3">
      <c r="A26" s="65" t="s">
        <v>76</v>
      </c>
      <c r="B26" s="65"/>
      <c r="C26" s="65"/>
      <c r="D26" s="65"/>
      <c r="E26" s="65"/>
      <c r="F26" s="91">
        <v>11186000000</v>
      </c>
    </row>
  </sheetData>
  <mergeCells count="2">
    <mergeCell ref="A26:E26"/>
    <mergeCell ref="A1:F1"/>
  </mergeCells>
  <pageMargins left="0.59" right="0.7" top="0.51" bottom="0.16" header="0.3" footer="0.16"/>
  <pageSetup paperSize="9" orientation="landscape"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topLeftCell="A25" zoomScale="80" zoomScaleNormal="80" workbookViewId="0">
      <selection activeCell="D25" sqref="D25"/>
    </sheetView>
  </sheetViews>
  <sheetFormatPr defaultColWidth="9.109375" defaultRowHeight="16.8" x14ac:dyDescent="0.3"/>
  <cols>
    <col min="1" max="1" width="5.109375" style="26" customWidth="1"/>
    <col min="2" max="2" width="46.33203125" style="23" customWidth="1"/>
    <col min="3" max="3" width="8.33203125" style="23" customWidth="1"/>
    <col min="4" max="4" width="21.33203125" style="27" customWidth="1"/>
    <col min="5" max="5" width="22.6640625" style="28" customWidth="1"/>
    <col min="6" max="6" width="26.77734375" style="29" customWidth="1"/>
    <col min="7" max="7" width="33.88671875" style="23" customWidth="1"/>
    <col min="8" max="16384" width="9.109375" style="23"/>
  </cols>
  <sheetData>
    <row r="1" spans="1:7" x14ac:dyDescent="0.3">
      <c r="A1" s="52" t="s">
        <v>754</v>
      </c>
      <c r="B1" s="52"/>
      <c r="C1" s="52"/>
      <c r="D1" s="52"/>
      <c r="E1" s="52"/>
      <c r="F1" s="52"/>
      <c r="G1" s="61"/>
    </row>
    <row r="4" spans="1:7" x14ac:dyDescent="0.3">
      <c r="A4" s="62" t="s">
        <v>60</v>
      </c>
      <c r="B4" s="62" t="s">
        <v>61</v>
      </c>
      <c r="C4" s="62" t="s">
        <v>3</v>
      </c>
      <c r="D4" s="62" t="s">
        <v>62</v>
      </c>
      <c r="E4" s="62" t="s">
        <v>707</v>
      </c>
      <c r="F4" s="62" t="s">
        <v>708</v>
      </c>
    </row>
    <row r="5" spans="1:7" x14ac:dyDescent="0.3">
      <c r="A5" s="63">
        <v>1</v>
      </c>
      <c r="B5" s="71" t="s">
        <v>723</v>
      </c>
      <c r="C5" s="63">
        <v>1</v>
      </c>
      <c r="D5" s="70" t="s">
        <v>756</v>
      </c>
      <c r="E5" s="78">
        <v>154150000</v>
      </c>
      <c r="F5" s="67">
        <v>154150000</v>
      </c>
    </row>
    <row r="6" spans="1:7" x14ac:dyDescent="0.3">
      <c r="A6" s="63">
        <v>2</v>
      </c>
      <c r="B6" s="71" t="s">
        <v>77</v>
      </c>
      <c r="C6" s="63">
        <v>1</v>
      </c>
      <c r="D6" s="70" t="s">
        <v>757</v>
      </c>
      <c r="E6" s="75">
        <v>254270000</v>
      </c>
      <c r="F6" s="67">
        <v>254270000</v>
      </c>
    </row>
    <row r="7" spans="1:7" ht="33.6" x14ac:dyDescent="0.3">
      <c r="A7" s="63">
        <v>3</v>
      </c>
      <c r="B7" s="71" t="s">
        <v>758</v>
      </c>
      <c r="C7" s="63">
        <v>1</v>
      </c>
      <c r="D7" s="70" t="s">
        <v>757</v>
      </c>
      <c r="E7" s="75">
        <v>358025000</v>
      </c>
      <c r="F7" s="67">
        <v>358025000</v>
      </c>
    </row>
    <row r="8" spans="1:7" x14ac:dyDescent="0.3">
      <c r="A8" s="63">
        <v>4</v>
      </c>
      <c r="B8" s="73" t="s">
        <v>724</v>
      </c>
      <c r="C8" s="63">
        <v>4</v>
      </c>
      <c r="D8" s="72" t="s">
        <v>759</v>
      </c>
      <c r="E8" s="67">
        <v>18629000</v>
      </c>
      <c r="F8" s="67">
        <v>74516000</v>
      </c>
    </row>
    <row r="9" spans="1:7" x14ac:dyDescent="0.3">
      <c r="A9" s="63">
        <v>5</v>
      </c>
      <c r="B9" s="73" t="s">
        <v>725</v>
      </c>
      <c r="C9" s="63">
        <v>2</v>
      </c>
      <c r="D9" s="63" t="s">
        <v>78</v>
      </c>
      <c r="E9" s="67">
        <v>26313000</v>
      </c>
      <c r="F9" s="67">
        <v>52626000</v>
      </c>
    </row>
    <row r="10" spans="1:7" x14ac:dyDescent="0.3">
      <c r="A10" s="63">
        <v>6</v>
      </c>
      <c r="B10" s="73" t="s">
        <v>726</v>
      </c>
      <c r="C10" s="63">
        <v>1</v>
      </c>
      <c r="D10" s="72" t="s">
        <v>760</v>
      </c>
      <c r="E10" s="67">
        <v>3560150</v>
      </c>
      <c r="F10" s="67">
        <v>3560150</v>
      </c>
    </row>
    <row r="11" spans="1:7" x14ac:dyDescent="0.3">
      <c r="A11" s="63">
        <v>7</v>
      </c>
      <c r="B11" s="73" t="s">
        <v>727</v>
      </c>
      <c r="C11" s="63">
        <v>20</v>
      </c>
      <c r="D11" s="72" t="s">
        <v>761</v>
      </c>
      <c r="E11" s="67">
        <v>9906900</v>
      </c>
      <c r="F11" s="67">
        <v>198138000</v>
      </c>
    </row>
    <row r="12" spans="1:7" ht="33.6" x14ac:dyDescent="0.3">
      <c r="A12" s="63">
        <v>8</v>
      </c>
      <c r="B12" s="73" t="s">
        <v>728</v>
      </c>
      <c r="C12" s="63">
        <v>4</v>
      </c>
      <c r="D12" s="72" t="s">
        <v>762</v>
      </c>
      <c r="E12" s="76">
        <v>3206050</v>
      </c>
      <c r="F12" s="67">
        <v>12824200</v>
      </c>
    </row>
    <row r="13" spans="1:7" x14ac:dyDescent="0.3">
      <c r="A13" s="63">
        <v>9</v>
      </c>
      <c r="B13" s="73" t="s">
        <v>79</v>
      </c>
      <c r="C13" s="63">
        <v>1</v>
      </c>
      <c r="D13" s="72" t="s">
        <v>763</v>
      </c>
      <c r="E13" s="67">
        <v>60000000</v>
      </c>
      <c r="F13" s="76">
        <v>60000000</v>
      </c>
    </row>
    <row r="14" spans="1:7" x14ac:dyDescent="0.3">
      <c r="A14" s="63">
        <v>10</v>
      </c>
      <c r="B14" s="73" t="s">
        <v>729</v>
      </c>
      <c r="C14" s="63">
        <v>1</v>
      </c>
      <c r="D14" s="72" t="s">
        <v>764</v>
      </c>
      <c r="E14" s="67">
        <v>730200000</v>
      </c>
      <c r="F14" s="67">
        <v>730200000</v>
      </c>
    </row>
    <row r="15" spans="1:7" x14ac:dyDescent="0.3">
      <c r="A15" s="63">
        <v>11</v>
      </c>
      <c r="B15" s="73" t="s">
        <v>730</v>
      </c>
      <c r="C15" s="63">
        <v>1</v>
      </c>
      <c r="D15" s="72" t="s">
        <v>764</v>
      </c>
      <c r="E15" s="67">
        <v>215500000</v>
      </c>
      <c r="F15" s="67">
        <v>215500000</v>
      </c>
    </row>
    <row r="16" spans="1:7" ht="33.6" x14ac:dyDescent="0.3">
      <c r="A16" s="63">
        <v>12</v>
      </c>
      <c r="B16" s="73" t="s">
        <v>731</v>
      </c>
      <c r="C16" s="63">
        <v>4</v>
      </c>
      <c r="D16" s="72" t="s">
        <v>765</v>
      </c>
      <c r="E16" s="67">
        <v>3915000</v>
      </c>
      <c r="F16" s="67">
        <v>15660000</v>
      </c>
    </row>
    <row r="17" spans="1:6" x14ac:dyDescent="0.3">
      <c r="A17" s="63">
        <v>13</v>
      </c>
      <c r="B17" s="73" t="s">
        <v>732</v>
      </c>
      <c r="C17" s="63">
        <v>1</v>
      </c>
      <c r="D17" s="72" t="s">
        <v>766</v>
      </c>
      <c r="E17" s="67">
        <v>321100000</v>
      </c>
      <c r="F17" s="67">
        <v>321100000</v>
      </c>
    </row>
    <row r="18" spans="1:6" x14ac:dyDescent="0.3">
      <c r="A18" s="63">
        <v>14</v>
      </c>
      <c r="B18" s="73" t="s">
        <v>733</v>
      </c>
      <c r="C18" s="63">
        <v>4</v>
      </c>
      <c r="D18" s="72" t="s">
        <v>767</v>
      </c>
      <c r="E18" s="67">
        <v>1920650</v>
      </c>
      <c r="F18" s="67">
        <v>7682600</v>
      </c>
    </row>
    <row r="19" spans="1:6" x14ac:dyDescent="0.3">
      <c r="A19" s="63">
        <v>15</v>
      </c>
      <c r="B19" s="73" t="s">
        <v>734</v>
      </c>
      <c r="C19" s="63">
        <v>4</v>
      </c>
      <c r="D19" s="72" t="s">
        <v>767</v>
      </c>
      <c r="E19" s="67">
        <v>5182300</v>
      </c>
      <c r="F19" s="67">
        <v>20729200</v>
      </c>
    </row>
    <row r="20" spans="1:6" x14ac:dyDescent="0.3">
      <c r="A20" s="63">
        <v>16</v>
      </c>
      <c r="B20" s="73" t="s">
        <v>735</v>
      </c>
      <c r="C20" s="63">
        <v>1</v>
      </c>
      <c r="D20" s="72" t="s">
        <v>767</v>
      </c>
      <c r="E20" s="67">
        <v>5182300</v>
      </c>
      <c r="F20" s="67">
        <v>5182300</v>
      </c>
    </row>
    <row r="21" spans="1:6" x14ac:dyDescent="0.3">
      <c r="A21" s="63">
        <v>17</v>
      </c>
      <c r="B21" s="73" t="s">
        <v>736</v>
      </c>
      <c r="C21" s="63">
        <v>2</v>
      </c>
      <c r="D21" s="72" t="s">
        <v>768</v>
      </c>
      <c r="E21" s="76">
        <v>85000000</v>
      </c>
      <c r="F21" s="67">
        <v>170000000</v>
      </c>
    </row>
    <row r="22" spans="1:6" x14ac:dyDescent="0.3">
      <c r="A22" s="63">
        <v>18</v>
      </c>
      <c r="B22" s="73" t="s">
        <v>737</v>
      </c>
      <c r="C22" s="63">
        <v>1</v>
      </c>
      <c r="D22" s="72" t="s">
        <v>768</v>
      </c>
      <c r="E22" s="76">
        <v>25000000</v>
      </c>
      <c r="F22" s="67">
        <v>25000000</v>
      </c>
    </row>
    <row r="23" spans="1:6" x14ac:dyDescent="0.3">
      <c r="A23" s="63">
        <v>19</v>
      </c>
      <c r="B23" s="73" t="s">
        <v>737</v>
      </c>
      <c r="C23" s="63">
        <v>4</v>
      </c>
      <c r="D23" s="72" t="s">
        <v>769</v>
      </c>
      <c r="E23" s="67">
        <v>11000000</v>
      </c>
      <c r="F23" s="67">
        <v>44000000</v>
      </c>
    </row>
    <row r="24" spans="1:6" x14ac:dyDescent="0.3">
      <c r="A24" s="63">
        <v>20</v>
      </c>
      <c r="B24" s="73" t="s">
        <v>738</v>
      </c>
      <c r="C24" s="63">
        <v>4</v>
      </c>
      <c r="D24" s="72" t="s">
        <v>768</v>
      </c>
      <c r="E24" s="67">
        <v>1200000</v>
      </c>
      <c r="F24" s="67">
        <v>4800000</v>
      </c>
    </row>
    <row r="25" spans="1:6" x14ac:dyDescent="0.3">
      <c r="A25" s="63">
        <v>21</v>
      </c>
      <c r="B25" s="73" t="s">
        <v>739</v>
      </c>
      <c r="C25" s="63">
        <v>2</v>
      </c>
      <c r="D25" s="72" t="s">
        <v>768</v>
      </c>
      <c r="E25" s="67">
        <v>135000000</v>
      </c>
      <c r="F25" s="67">
        <v>270000000</v>
      </c>
    </row>
    <row r="26" spans="1:6" ht="33.6" x14ac:dyDescent="0.3">
      <c r="A26" s="63">
        <v>22</v>
      </c>
      <c r="B26" s="64" t="s">
        <v>740</v>
      </c>
      <c r="C26" s="63">
        <v>4</v>
      </c>
      <c r="D26" s="72" t="s">
        <v>770</v>
      </c>
      <c r="E26" s="67">
        <v>123050000</v>
      </c>
      <c r="F26" s="67">
        <v>492200000</v>
      </c>
    </row>
    <row r="27" spans="1:6" x14ac:dyDescent="0.3">
      <c r="A27" s="63">
        <v>23</v>
      </c>
      <c r="B27" s="64" t="s">
        <v>742</v>
      </c>
      <c r="C27" s="63">
        <v>4</v>
      </c>
      <c r="D27" s="72" t="s">
        <v>741</v>
      </c>
      <c r="E27" s="67">
        <v>8193000</v>
      </c>
      <c r="F27" s="67">
        <v>32772000</v>
      </c>
    </row>
    <row r="28" spans="1:6" ht="33.6" x14ac:dyDescent="0.3">
      <c r="A28" s="63">
        <v>24</v>
      </c>
      <c r="B28" s="71" t="s">
        <v>743</v>
      </c>
      <c r="C28" s="63">
        <v>3</v>
      </c>
      <c r="D28" s="74" t="s">
        <v>771</v>
      </c>
      <c r="E28" s="77">
        <v>95968000</v>
      </c>
      <c r="F28" s="67">
        <v>287904000</v>
      </c>
    </row>
    <row r="29" spans="1:6" ht="33.6" x14ac:dyDescent="0.3">
      <c r="A29" s="63">
        <v>25</v>
      </c>
      <c r="B29" s="71" t="s">
        <v>744</v>
      </c>
      <c r="C29" s="63">
        <v>2</v>
      </c>
      <c r="D29" s="74" t="s">
        <v>771</v>
      </c>
      <c r="E29" s="77">
        <v>102302800</v>
      </c>
      <c r="F29" s="67">
        <v>204605600</v>
      </c>
    </row>
    <row r="30" spans="1:6" x14ac:dyDescent="0.3">
      <c r="A30" s="63">
        <v>26</v>
      </c>
      <c r="B30" s="71" t="s">
        <v>745</v>
      </c>
      <c r="C30" s="63">
        <v>2</v>
      </c>
      <c r="D30" s="72" t="s">
        <v>767</v>
      </c>
      <c r="E30" s="67">
        <v>377200</v>
      </c>
      <c r="F30" s="67">
        <v>754400</v>
      </c>
    </row>
    <row r="31" spans="1:6" x14ac:dyDescent="0.3">
      <c r="A31" s="63">
        <v>27</v>
      </c>
      <c r="B31" s="71" t="s">
        <v>746</v>
      </c>
      <c r="C31" s="63">
        <v>4</v>
      </c>
      <c r="D31" s="72" t="s">
        <v>767</v>
      </c>
      <c r="E31" s="67">
        <v>823700</v>
      </c>
      <c r="F31" s="67">
        <v>3294800</v>
      </c>
    </row>
    <row r="32" spans="1:6" x14ac:dyDescent="0.3">
      <c r="A32" s="63">
        <v>28</v>
      </c>
      <c r="B32" s="71" t="s">
        <v>747</v>
      </c>
      <c r="C32" s="63">
        <v>4</v>
      </c>
      <c r="D32" s="72" t="s">
        <v>767</v>
      </c>
      <c r="E32" s="67">
        <v>919450</v>
      </c>
      <c r="F32" s="67">
        <v>3677800</v>
      </c>
    </row>
    <row r="33" spans="1:6" x14ac:dyDescent="0.3">
      <c r="A33" s="63">
        <v>29</v>
      </c>
      <c r="B33" s="71" t="s">
        <v>748</v>
      </c>
      <c r="C33" s="63">
        <v>4</v>
      </c>
      <c r="D33" s="72" t="s">
        <v>767</v>
      </c>
      <c r="E33" s="67">
        <v>2754500</v>
      </c>
      <c r="F33" s="67">
        <v>11018000</v>
      </c>
    </row>
    <row r="34" spans="1:6" ht="33.6" x14ac:dyDescent="0.3">
      <c r="A34" s="63">
        <v>30</v>
      </c>
      <c r="B34" s="71" t="s">
        <v>749</v>
      </c>
      <c r="C34" s="63">
        <v>1</v>
      </c>
      <c r="D34" s="74" t="s">
        <v>80</v>
      </c>
      <c r="E34" s="67">
        <v>1222000000</v>
      </c>
      <c r="F34" s="67">
        <v>1222000000</v>
      </c>
    </row>
    <row r="35" spans="1:6" x14ac:dyDescent="0.3">
      <c r="A35" s="63">
        <v>31</v>
      </c>
      <c r="B35" s="71" t="s">
        <v>81</v>
      </c>
      <c r="C35" s="63">
        <v>1</v>
      </c>
      <c r="D35" s="74" t="s">
        <v>82</v>
      </c>
      <c r="E35" s="67">
        <v>350000000</v>
      </c>
      <c r="F35" s="67">
        <v>350000000</v>
      </c>
    </row>
    <row r="36" spans="1:6" ht="33.6" x14ac:dyDescent="0.3">
      <c r="A36" s="63">
        <v>32</v>
      </c>
      <c r="B36" s="68" t="s">
        <v>750</v>
      </c>
      <c r="C36" s="63">
        <v>1</v>
      </c>
      <c r="D36" s="63" t="s">
        <v>719</v>
      </c>
      <c r="E36" s="67">
        <v>467000000</v>
      </c>
      <c r="F36" s="67">
        <v>467000000</v>
      </c>
    </row>
    <row r="37" spans="1:6" ht="33.6" x14ac:dyDescent="0.3">
      <c r="A37" s="63">
        <v>34</v>
      </c>
      <c r="B37" s="68" t="s">
        <v>751</v>
      </c>
      <c r="C37" s="63">
        <v>1</v>
      </c>
      <c r="D37" s="63" t="s">
        <v>719</v>
      </c>
      <c r="E37" s="67">
        <v>486000000</v>
      </c>
      <c r="F37" s="67">
        <v>486000000</v>
      </c>
    </row>
    <row r="38" spans="1:6" ht="33.6" x14ac:dyDescent="0.3">
      <c r="A38" s="63">
        <v>35</v>
      </c>
      <c r="B38" s="68" t="s">
        <v>752</v>
      </c>
      <c r="C38" s="63">
        <v>1</v>
      </c>
      <c r="D38" s="63" t="s">
        <v>719</v>
      </c>
      <c r="E38" s="67">
        <v>349000000</v>
      </c>
      <c r="F38" s="67">
        <v>349000000</v>
      </c>
    </row>
    <row r="39" spans="1:6" x14ac:dyDescent="0.3">
      <c r="A39" s="63">
        <v>36</v>
      </c>
      <c r="B39" s="68" t="s">
        <v>753</v>
      </c>
      <c r="C39" s="63">
        <v>8</v>
      </c>
      <c r="D39" s="63" t="s">
        <v>63</v>
      </c>
      <c r="E39" s="67">
        <v>700000000</v>
      </c>
      <c r="F39" s="67">
        <v>5600000000</v>
      </c>
    </row>
    <row r="40" spans="1:6" x14ac:dyDescent="0.3">
      <c r="A40" s="65" t="s">
        <v>76</v>
      </c>
      <c r="B40" s="65"/>
      <c r="C40" s="65"/>
      <c r="D40" s="65"/>
      <c r="E40" s="65"/>
      <c r="F40" s="66">
        <v>13190190050</v>
      </c>
    </row>
  </sheetData>
  <mergeCells count="2">
    <mergeCell ref="A40:E40"/>
    <mergeCell ref="A1:F1"/>
  </mergeCells>
  <pageMargins left="0.83" right="0.19" top="0.59" bottom="0.75" header="0.3" footer="0.3"/>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topLeftCell="A7" workbookViewId="0">
      <selection activeCell="F14" sqref="F14"/>
    </sheetView>
  </sheetViews>
  <sheetFormatPr defaultColWidth="9.109375" defaultRowHeight="16.8" x14ac:dyDescent="0.3"/>
  <cols>
    <col min="1" max="1" width="6.88671875" style="26" customWidth="1"/>
    <col min="2" max="2" width="45.88671875" style="23" customWidth="1"/>
    <col min="3" max="3" width="6.88671875" style="23" customWidth="1"/>
    <col min="4" max="4" width="15.33203125" style="27" customWidth="1"/>
    <col min="5" max="5" width="20.88671875" style="28" customWidth="1"/>
    <col min="6" max="6" width="23" style="29" customWidth="1"/>
    <col min="7" max="7" width="27.44140625" style="23" customWidth="1"/>
    <col min="8" max="16384" width="9.109375" style="23"/>
  </cols>
  <sheetData>
    <row r="1" spans="1:7" ht="30.6" customHeight="1" x14ac:dyDescent="0.3">
      <c r="A1" s="69" t="s">
        <v>755</v>
      </c>
      <c r="B1" s="69"/>
      <c r="C1" s="69"/>
      <c r="D1" s="69"/>
      <c r="E1" s="69"/>
      <c r="F1" s="69"/>
      <c r="G1" s="61"/>
    </row>
    <row r="4" spans="1:7" x14ac:dyDescent="0.3">
      <c r="A4" s="62" t="s">
        <v>60</v>
      </c>
      <c r="B4" s="62" t="s">
        <v>61</v>
      </c>
      <c r="C4" s="62" t="s">
        <v>3</v>
      </c>
      <c r="D4" s="62" t="s">
        <v>62</v>
      </c>
      <c r="E4" s="62" t="s">
        <v>707</v>
      </c>
      <c r="F4" s="62" t="s">
        <v>708</v>
      </c>
    </row>
    <row r="5" spans="1:7" ht="33.6" x14ac:dyDescent="0.3">
      <c r="A5" s="63">
        <v>1</v>
      </c>
      <c r="B5" s="68" t="s">
        <v>83</v>
      </c>
      <c r="C5" s="63">
        <v>1</v>
      </c>
      <c r="D5" s="63" t="s">
        <v>78</v>
      </c>
      <c r="E5" s="67">
        <v>1900000000</v>
      </c>
      <c r="F5" s="67">
        <v>1900000000</v>
      </c>
    </row>
    <row r="6" spans="1:7" ht="33.6" x14ac:dyDescent="0.3">
      <c r="A6" s="63">
        <v>2</v>
      </c>
      <c r="B6" s="68" t="s">
        <v>84</v>
      </c>
      <c r="C6" s="63">
        <v>2</v>
      </c>
      <c r="D6" s="63" t="s">
        <v>63</v>
      </c>
      <c r="E6" s="67">
        <v>95000000</v>
      </c>
      <c r="F6" s="67">
        <v>190000000</v>
      </c>
    </row>
    <row r="7" spans="1:7" ht="33.6" x14ac:dyDescent="0.3">
      <c r="A7" s="63">
        <v>3</v>
      </c>
      <c r="B7" s="68" t="s">
        <v>85</v>
      </c>
      <c r="C7" s="63">
        <v>2</v>
      </c>
      <c r="D7" s="63" t="s">
        <v>63</v>
      </c>
      <c r="E7" s="67">
        <v>90000000</v>
      </c>
      <c r="F7" s="67">
        <v>180000000</v>
      </c>
    </row>
    <row r="8" spans="1:7" ht="33.6" x14ac:dyDescent="0.3">
      <c r="A8" s="63">
        <v>4</v>
      </c>
      <c r="B8" s="68" t="s">
        <v>86</v>
      </c>
      <c r="C8" s="63">
        <v>2</v>
      </c>
      <c r="D8" s="63" t="s">
        <v>63</v>
      </c>
      <c r="E8" s="67">
        <v>94000000</v>
      </c>
      <c r="F8" s="67">
        <v>188000000</v>
      </c>
    </row>
    <row r="9" spans="1:7" ht="33.6" x14ac:dyDescent="0.3">
      <c r="A9" s="63">
        <v>5</v>
      </c>
      <c r="B9" s="68" t="s">
        <v>87</v>
      </c>
      <c r="C9" s="63">
        <v>2</v>
      </c>
      <c r="D9" s="63" t="s">
        <v>78</v>
      </c>
      <c r="E9" s="67">
        <v>85000000</v>
      </c>
      <c r="F9" s="67">
        <v>170000000</v>
      </c>
    </row>
    <row r="10" spans="1:7" ht="33.6" x14ac:dyDescent="0.3">
      <c r="A10" s="63">
        <v>6</v>
      </c>
      <c r="B10" s="68" t="s">
        <v>88</v>
      </c>
      <c r="C10" s="63">
        <v>2</v>
      </c>
      <c r="D10" s="63" t="s">
        <v>89</v>
      </c>
      <c r="E10" s="67">
        <v>95000000</v>
      </c>
      <c r="F10" s="67">
        <v>190000000</v>
      </c>
    </row>
    <row r="11" spans="1:7" ht="33.6" x14ac:dyDescent="0.3">
      <c r="A11" s="63">
        <v>7</v>
      </c>
      <c r="B11" s="68" t="s">
        <v>90</v>
      </c>
      <c r="C11" s="63">
        <v>2</v>
      </c>
      <c r="D11" s="63" t="s">
        <v>78</v>
      </c>
      <c r="E11" s="67">
        <v>80000000</v>
      </c>
      <c r="F11" s="67">
        <v>160000000</v>
      </c>
    </row>
    <row r="12" spans="1:7" x14ac:dyDescent="0.3">
      <c r="A12" s="63">
        <v>8</v>
      </c>
      <c r="B12" s="68" t="s">
        <v>91</v>
      </c>
      <c r="C12" s="63">
        <v>8</v>
      </c>
      <c r="D12" s="63" t="s">
        <v>78</v>
      </c>
      <c r="E12" s="67">
        <v>75000000</v>
      </c>
      <c r="F12" s="67">
        <v>600000000</v>
      </c>
    </row>
    <row r="13" spans="1:7" ht="33.6" x14ac:dyDescent="0.3">
      <c r="A13" s="63">
        <v>9</v>
      </c>
      <c r="B13" s="68" t="s">
        <v>92</v>
      </c>
      <c r="C13" s="63">
        <v>1</v>
      </c>
      <c r="D13" s="63" t="s">
        <v>75</v>
      </c>
      <c r="E13" s="67">
        <v>2550000000</v>
      </c>
      <c r="F13" s="67">
        <v>2550000000</v>
      </c>
    </row>
    <row r="14" spans="1:7" x14ac:dyDescent="0.3">
      <c r="A14" s="65" t="s">
        <v>76</v>
      </c>
      <c r="B14" s="65"/>
      <c r="C14" s="65"/>
      <c r="D14" s="65"/>
      <c r="E14" s="65"/>
      <c r="F14" s="66">
        <v>6128000000</v>
      </c>
    </row>
  </sheetData>
  <mergeCells count="2">
    <mergeCell ref="A14:E14"/>
    <mergeCell ref="A1:F1"/>
  </mergeCells>
  <pageMargins left="0.7" right="0.31" top="0.75" bottom="0.75" header="0.3" footer="0.3"/>
  <pageSetup paperSize="9" orientation="landscape"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32"/>
  <sheetViews>
    <sheetView workbookViewId="0">
      <selection activeCell="D40" sqref="D40"/>
    </sheetView>
  </sheetViews>
  <sheetFormatPr defaultColWidth="8.6640625" defaultRowHeight="14.4" x14ac:dyDescent="0.3"/>
  <cols>
    <col min="1" max="1" width="5.5546875" style="31" customWidth="1"/>
    <col min="2" max="2" width="24" style="31" customWidth="1"/>
    <col min="3" max="3" width="12.44140625" style="31" customWidth="1"/>
    <col min="4" max="4" width="7" style="31" customWidth="1"/>
    <col min="5" max="5" width="6.44140625" style="31" customWidth="1"/>
    <col min="6" max="6" width="16.88671875" style="31" customWidth="1"/>
    <col min="7" max="7" width="18.33203125" style="31" customWidth="1"/>
    <col min="8" max="16384" width="8.6640625" style="31"/>
  </cols>
  <sheetData>
    <row r="2" spans="1:7" ht="20.399999999999999" customHeight="1" x14ac:dyDescent="0.3">
      <c r="A2" s="55" t="s">
        <v>622</v>
      </c>
      <c r="B2" s="55"/>
      <c r="C2" s="55"/>
      <c r="D2" s="55"/>
      <c r="E2" s="55"/>
      <c r="F2" s="55"/>
      <c r="G2" s="55"/>
    </row>
    <row r="3" spans="1:7" ht="20.399999999999999" customHeight="1" x14ac:dyDescent="0.3">
      <c r="A3" s="55" t="s">
        <v>623</v>
      </c>
      <c r="B3" s="55"/>
      <c r="C3" s="55"/>
      <c r="D3" s="55"/>
      <c r="E3" s="55"/>
      <c r="F3" s="55"/>
      <c r="G3" s="55"/>
    </row>
    <row r="4" spans="1:7" ht="20.399999999999999" customHeight="1" x14ac:dyDescent="0.3">
      <c r="A4" s="55" t="s">
        <v>624</v>
      </c>
      <c r="B4" s="55"/>
      <c r="C4" s="55"/>
      <c r="D4" s="55"/>
      <c r="E4" s="55"/>
      <c r="F4" s="55"/>
      <c r="G4" s="55"/>
    </row>
    <row r="6" spans="1:7" ht="55.5" hidden="1" customHeight="1" x14ac:dyDescent="0.3">
      <c r="A6" s="54" t="s">
        <v>625</v>
      </c>
      <c r="B6" s="54"/>
      <c r="C6" s="54"/>
      <c r="D6" s="54"/>
      <c r="E6" s="54"/>
      <c r="F6" s="54"/>
      <c r="G6" s="54"/>
    </row>
    <row r="7" spans="1:7" ht="44.4" hidden="1" customHeight="1" x14ac:dyDescent="0.3">
      <c r="A7" s="54" t="s">
        <v>626</v>
      </c>
      <c r="B7" s="54"/>
      <c r="C7" s="54"/>
      <c r="D7" s="54"/>
      <c r="E7" s="54"/>
      <c r="F7" s="54"/>
      <c r="G7" s="54"/>
    </row>
    <row r="8" spans="1:7" ht="29.4" hidden="1" customHeight="1" x14ac:dyDescent="0.3">
      <c r="A8" s="54" t="s">
        <v>627</v>
      </c>
      <c r="B8" s="54"/>
      <c r="C8" s="54"/>
      <c r="D8" s="54"/>
      <c r="E8" s="54"/>
      <c r="F8" s="54"/>
      <c r="G8" s="54"/>
    </row>
    <row r="9" spans="1:7" ht="24.6" hidden="1" customHeight="1" x14ac:dyDescent="0.3">
      <c r="A9" s="54" t="s">
        <v>628</v>
      </c>
      <c r="B9" s="54"/>
      <c r="C9" s="54"/>
      <c r="D9" s="54"/>
      <c r="E9" s="54"/>
      <c r="F9" s="54"/>
      <c r="G9" s="54"/>
    </row>
    <row r="10" spans="1:7" ht="28.5" hidden="1" customHeight="1" x14ac:dyDescent="0.3">
      <c r="A10" s="54" t="s">
        <v>629</v>
      </c>
      <c r="B10" s="54"/>
      <c r="C10" s="54"/>
      <c r="D10" s="54"/>
      <c r="E10" s="54"/>
      <c r="F10" s="54"/>
      <c r="G10" s="54"/>
    </row>
    <row r="11" spans="1:7" ht="28.5" hidden="1" customHeight="1" x14ac:dyDescent="0.3">
      <c r="A11" s="54" t="s">
        <v>630</v>
      </c>
      <c r="B11" s="54"/>
      <c r="C11" s="54"/>
      <c r="D11" s="54"/>
      <c r="E11" s="54"/>
      <c r="F11" s="54"/>
      <c r="G11" s="54"/>
    </row>
    <row r="12" spans="1:7" ht="16.5" hidden="1" customHeight="1" x14ac:dyDescent="0.3">
      <c r="A12" s="54" t="s">
        <v>631</v>
      </c>
      <c r="B12" s="54"/>
      <c r="C12" s="54"/>
      <c r="D12" s="54"/>
      <c r="E12" s="54"/>
      <c r="F12" s="54"/>
      <c r="G12" s="54"/>
    </row>
    <row r="13" spans="1:7" ht="23.4" hidden="1" customHeight="1" x14ac:dyDescent="0.3">
      <c r="A13" s="54" t="s">
        <v>632</v>
      </c>
      <c r="B13" s="54"/>
      <c r="C13" s="54"/>
      <c r="D13" s="54"/>
      <c r="E13" s="54"/>
      <c r="F13" s="54"/>
      <c r="G13" s="54"/>
    </row>
    <row r="14" spans="1:7" ht="27.9" hidden="1" customHeight="1" x14ac:dyDescent="0.3">
      <c r="A14" s="54" t="s">
        <v>633</v>
      </c>
      <c r="B14" s="54"/>
      <c r="C14" s="54"/>
      <c r="D14" s="54"/>
      <c r="E14" s="54"/>
      <c r="F14" s="54"/>
      <c r="G14" s="54"/>
    </row>
    <row r="15" spans="1:7" ht="33.9" hidden="1" customHeight="1" x14ac:dyDescent="0.3">
      <c r="A15" s="54" t="s">
        <v>634</v>
      </c>
      <c r="B15" s="54"/>
      <c r="C15" s="54"/>
      <c r="D15" s="54"/>
      <c r="E15" s="54"/>
      <c r="F15" s="54"/>
      <c r="G15" s="54"/>
    </row>
    <row r="16" spans="1:7" ht="26.1" hidden="1" customHeight="1" x14ac:dyDescent="0.3">
      <c r="A16" s="54" t="s">
        <v>635</v>
      </c>
      <c r="B16" s="54"/>
      <c r="C16" s="54"/>
      <c r="D16" s="54"/>
      <c r="E16" s="54"/>
      <c r="F16" s="54"/>
      <c r="G16" s="54"/>
    </row>
    <row r="17" spans="1:7" ht="26.1" hidden="1" customHeight="1" x14ac:dyDescent="0.3">
      <c r="A17" s="54" t="s">
        <v>636</v>
      </c>
      <c r="B17" s="54"/>
      <c r="C17" s="54"/>
      <c r="D17" s="54"/>
      <c r="E17" s="54"/>
      <c r="F17" s="54"/>
      <c r="G17" s="54"/>
    </row>
    <row r="18" spans="1:7" ht="39.6" hidden="1" customHeight="1" x14ac:dyDescent="0.3">
      <c r="A18" s="54" t="s">
        <v>637</v>
      </c>
      <c r="B18" s="54"/>
      <c r="C18" s="54"/>
      <c r="D18" s="54"/>
      <c r="E18" s="54"/>
      <c r="F18" s="54"/>
      <c r="G18" s="54"/>
    </row>
    <row r="19" spans="1:7" ht="43.5" hidden="1" customHeight="1" x14ac:dyDescent="0.3">
      <c r="A19" s="54" t="s">
        <v>638</v>
      </c>
      <c r="B19" s="54"/>
      <c r="C19" s="54"/>
      <c r="D19" s="54"/>
      <c r="E19" s="54"/>
      <c r="F19" s="54"/>
      <c r="G19" s="54"/>
    </row>
    <row r="20" spans="1:7" ht="53.1" hidden="1" customHeight="1" x14ac:dyDescent="0.3">
      <c r="A20" s="54" t="s">
        <v>639</v>
      </c>
      <c r="B20" s="54"/>
      <c r="C20" s="54"/>
      <c r="D20" s="54"/>
      <c r="E20" s="54"/>
      <c r="F20" s="54"/>
      <c r="G20" s="54"/>
    </row>
    <row r="21" spans="1:7" ht="16.8" x14ac:dyDescent="0.3">
      <c r="A21" s="53" t="s">
        <v>640</v>
      </c>
      <c r="B21" s="53"/>
      <c r="C21" s="53"/>
      <c r="D21" s="53"/>
      <c r="E21" s="53"/>
      <c r="F21" s="53"/>
      <c r="G21" s="53"/>
    </row>
    <row r="22" spans="1:7" ht="6.6" customHeight="1" x14ac:dyDescent="0.3">
      <c r="A22" s="32"/>
      <c r="B22" s="32"/>
      <c r="C22" s="32"/>
      <c r="D22" s="32"/>
      <c r="E22" s="32"/>
      <c r="F22" s="32"/>
      <c r="G22" s="32"/>
    </row>
    <row r="23" spans="1:7" ht="67.2" x14ac:dyDescent="0.3">
      <c r="A23" s="7" t="s">
        <v>0</v>
      </c>
      <c r="B23" s="7" t="s">
        <v>1</v>
      </c>
      <c r="C23" s="7" t="s">
        <v>641</v>
      </c>
      <c r="D23" s="7" t="s">
        <v>3</v>
      </c>
      <c r="E23" s="7" t="s">
        <v>62</v>
      </c>
      <c r="F23" s="7" t="s">
        <v>642</v>
      </c>
      <c r="G23" s="7" t="s">
        <v>643</v>
      </c>
    </row>
    <row r="24" spans="1:7" ht="16.8" x14ac:dyDescent="0.3">
      <c r="A24" s="33">
        <v>-1</v>
      </c>
      <c r="B24" s="34">
        <v>-2</v>
      </c>
      <c r="C24" s="33">
        <v>-3</v>
      </c>
      <c r="D24" s="33">
        <v>-4</v>
      </c>
      <c r="E24" s="34">
        <v>-5</v>
      </c>
      <c r="F24" s="34">
        <v>-6</v>
      </c>
      <c r="G24" s="34">
        <v>-7</v>
      </c>
    </row>
    <row r="25" spans="1:7" ht="33.6" x14ac:dyDescent="0.3">
      <c r="A25" s="8">
        <v>1</v>
      </c>
      <c r="B25" s="1" t="s">
        <v>644</v>
      </c>
      <c r="C25" s="33"/>
      <c r="D25" s="33">
        <v>1</v>
      </c>
      <c r="E25" s="34"/>
      <c r="F25" s="35"/>
      <c r="G25" s="19">
        <v>2067595000</v>
      </c>
    </row>
    <row r="26" spans="1:7" ht="67.2" x14ac:dyDescent="0.3">
      <c r="A26" s="8">
        <v>2</v>
      </c>
      <c r="B26" s="1" t="s">
        <v>645</v>
      </c>
      <c r="C26" s="9" t="s">
        <v>646</v>
      </c>
      <c r="D26" s="9">
        <v>1</v>
      </c>
      <c r="E26" s="7"/>
      <c r="F26" s="19">
        <v>3617274000</v>
      </c>
      <c r="G26" s="19">
        <f>F26*D26</f>
        <v>3617274000</v>
      </c>
    </row>
    <row r="27" spans="1:7" ht="67.2" x14ac:dyDescent="0.3">
      <c r="A27" s="8">
        <v>3</v>
      </c>
      <c r="B27" s="1" t="s">
        <v>647</v>
      </c>
      <c r="C27" s="9" t="s">
        <v>648</v>
      </c>
      <c r="D27" s="9">
        <v>1</v>
      </c>
      <c r="E27" s="7"/>
      <c r="F27" s="19">
        <v>3166171000</v>
      </c>
      <c r="G27" s="19">
        <f t="shared" ref="G27:G31" si="0">F27*D27</f>
        <v>3166171000</v>
      </c>
    </row>
    <row r="28" spans="1:7" ht="72.900000000000006" customHeight="1" x14ac:dyDescent="0.3">
      <c r="A28" s="8">
        <v>4</v>
      </c>
      <c r="B28" s="1" t="s">
        <v>649</v>
      </c>
      <c r="C28" s="8" t="s">
        <v>650</v>
      </c>
      <c r="D28" s="9">
        <v>1</v>
      </c>
      <c r="E28" s="7"/>
      <c r="F28" s="19">
        <v>2754535000</v>
      </c>
      <c r="G28" s="19">
        <f t="shared" si="0"/>
        <v>2754535000</v>
      </c>
    </row>
    <row r="29" spans="1:7" ht="33.6" x14ac:dyDescent="0.3">
      <c r="A29" s="8">
        <v>5</v>
      </c>
      <c r="B29" s="1" t="s">
        <v>651</v>
      </c>
      <c r="C29" s="9" t="s">
        <v>652</v>
      </c>
      <c r="D29" s="9">
        <v>1</v>
      </c>
      <c r="E29" s="7"/>
      <c r="F29" s="19">
        <v>2835712000</v>
      </c>
      <c r="G29" s="19">
        <f t="shared" si="0"/>
        <v>2835712000</v>
      </c>
    </row>
    <row r="30" spans="1:7" ht="67.2" x14ac:dyDescent="0.3">
      <c r="A30" s="8">
        <v>6</v>
      </c>
      <c r="B30" s="1" t="s">
        <v>653</v>
      </c>
      <c r="C30" s="9" t="s">
        <v>654</v>
      </c>
      <c r="D30" s="9">
        <v>1</v>
      </c>
      <c r="E30" s="7"/>
      <c r="F30" s="19">
        <v>2431473000</v>
      </c>
      <c r="G30" s="19">
        <f t="shared" si="0"/>
        <v>2431473000</v>
      </c>
    </row>
    <row r="31" spans="1:7" ht="67.2" x14ac:dyDescent="0.3">
      <c r="A31" s="8">
        <v>7</v>
      </c>
      <c r="B31" s="1" t="s">
        <v>655</v>
      </c>
      <c r="C31" s="9" t="s">
        <v>656</v>
      </c>
      <c r="D31" s="9">
        <v>1</v>
      </c>
      <c r="E31" s="7"/>
      <c r="F31" s="19">
        <v>3127240000</v>
      </c>
      <c r="G31" s="19">
        <f t="shared" si="0"/>
        <v>3127240000</v>
      </c>
    </row>
    <row r="32" spans="1:7" ht="30" customHeight="1" x14ac:dyDescent="0.3">
      <c r="A32" s="36"/>
      <c r="B32" s="36" t="s">
        <v>657</v>
      </c>
      <c r="C32" s="7"/>
      <c r="D32" s="36"/>
      <c r="E32" s="9"/>
      <c r="F32" s="1"/>
      <c r="G32" s="37">
        <f>SUM(G25:G31)</f>
        <v>20000000000</v>
      </c>
    </row>
  </sheetData>
  <mergeCells count="19">
    <mergeCell ref="A2:G2"/>
    <mergeCell ref="A3:G3"/>
    <mergeCell ref="A4:G4"/>
    <mergeCell ref="A14:G14"/>
    <mergeCell ref="A6:G6"/>
    <mergeCell ref="A7:G7"/>
    <mergeCell ref="A8:G8"/>
    <mergeCell ref="A9:G9"/>
    <mergeCell ref="A10:G10"/>
    <mergeCell ref="A11:G11"/>
    <mergeCell ref="A12:G12"/>
    <mergeCell ref="A13:G13"/>
    <mergeCell ref="A21:G21"/>
    <mergeCell ref="A15:G15"/>
    <mergeCell ref="A16:G16"/>
    <mergeCell ref="A17:G17"/>
    <mergeCell ref="A18:G18"/>
    <mergeCell ref="A19:G19"/>
    <mergeCell ref="A20:G2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0"/>
  <sheetViews>
    <sheetView topLeftCell="A333" workbookViewId="0">
      <selection activeCell="G390" sqref="G390"/>
    </sheetView>
  </sheetViews>
  <sheetFormatPr defaultRowHeight="14.4" x14ac:dyDescent="0.3"/>
  <cols>
    <col min="1" max="1" width="6.33203125" style="102" customWidth="1"/>
    <col min="2" max="2" width="33.6640625" customWidth="1"/>
    <col min="3" max="3" width="8.88671875" style="102"/>
    <col min="4" max="4" width="6.33203125" style="102" customWidth="1"/>
    <col min="5" max="5" width="8.88671875" style="102"/>
    <col min="6" max="6" width="15.21875" customWidth="1"/>
    <col min="7" max="7" width="19.33203125" customWidth="1"/>
  </cols>
  <sheetData>
    <row r="1" spans="1:7" ht="20.399999999999999" x14ac:dyDescent="0.3">
      <c r="A1" s="56" t="s">
        <v>93</v>
      </c>
      <c r="B1" s="56"/>
      <c r="C1" s="56"/>
      <c r="D1" s="56"/>
      <c r="E1" s="56"/>
      <c r="F1" s="56"/>
      <c r="G1" s="56"/>
    </row>
    <row r="2" spans="1:7" ht="20.399999999999999" x14ac:dyDescent="0.3">
      <c r="A2" s="57" t="s">
        <v>94</v>
      </c>
      <c r="B2" s="57"/>
      <c r="C2" s="57"/>
      <c r="D2" s="57"/>
      <c r="E2" s="57"/>
      <c r="F2" s="57"/>
      <c r="G2" s="57"/>
    </row>
    <row r="3" spans="1:7" ht="20.399999999999999" x14ac:dyDescent="0.3">
      <c r="A3" s="57" t="s">
        <v>95</v>
      </c>
      <c r="B3" s="57"/>
      <c r="C3" s="57"/>
      <c r="D3" s="57"/>
      <c r="E3" s="57"/>
      <c r="F3" s="57"/>
      <c r="G3" s="57"/>
    </row>
    <row r="5" spans="1:7" ht="321" hidden="1" customHeight="1" x14ac:dyDescent="0.3">
      <c r="A5" s="58" t="s">
        <v>96</v>
      </c>
      <c r="B5" s="58"/>
      <c r="C5" s="58"/>
      <c r="D5" s="58"/>
      <c r="E5" s="58"/>
      <c r="F5" s="58"/>
      <c r="G5" s="58"/>
    </row>
    <row r="7" spans="1:7" ht="33.6" x14ac:dyDescent="0.3">
      <c r="A7" s="92" t="s">
        <v>60</v>
      </c>
      <c r="B7" s="92" t="s">
        <v>1</v>
      </c>
      <c r="C7" s="92" t="s">
        <v>62</v>
      </c>
      <c r="D7" s="92" t="s">
        <v>97</v>
      </c>
      <c r="E7" s="92" t="s">
        <v>98</v>
      </c>
      <c r="F7" s="92" t="s">
        <v>99</v>
      </c>
      <c r="G7" s="92" t="s">
        <v>100</v>
      </c>
    </row>
    <row r="8" spans="1:7" ht="24.6" customHeight="1" x14ac:dyDescent="0.3">
      <c r="A8" s="99" t="s">
        <v>101</v>
      </c>
      <c r="B8" s="100" t="s">
        <v>102</v>
      </c>
      <c r="C8" s="103"/>
      <c r="D8" s="103"/>
      <c r="E8" s="103"/>
      <c r="F8" s="101"/>
      <c r="G8" s="120">
        <f>SUM(G9:G111)</f>
        <v>9618884345.5</v>
      </c>
    </row>
    <row r="9" spans="1:7" ht="33.6" x14ac:dyDescent="0.3">
      <c r="A9" s="93">
        <v>1</v>
      </c>
      <c r="B9" s="84" t="s">
        <v>103</v>
      </c>
      <c r="C9" s="96" t="s">
        <v>104</v>
      </c>
      <c r="D9" s="96" t="s">
        <v>105</v>
      </c>
      <c r="E9" s="96">
        <v>1</v>
      </c>
      <c r="F9" s="67">
        <v>829787967</v>
      </c>
      <c r="G9" s="67">
        <f>E9*F9</f>
        <v>829787967</v>
      </c>
    </row>
    <row r="10" spans="1:7" ht="16.8" hidden="1" customHeight="1" x14ac:dyDescent="0.3">
      <c r="A10" s="93"/>
      <c r="B10" s="84" t="s">
        <v>106</v>
      </c>
      <c r="C10" s="96"/>
      <c r="D10" s="96"/>
      <c r="E10" s="96"/>
      <c r="F10" s="94"/>
      <c r="G10" s="67"/>
    </row>
    <row r="11" spans="1:7" ht="33.6" hidden="1" customHeight="1" x14ac:dyDescent="0.3">
      <c r="A11" s="93"/>
      <c r="B11" s="84" t="s">
        <v>107</v>
      </c>
      <c r="C11" s="96"/>
      <c r="D11" s="96"/>
      <c r="E11" s="96"/>
      <c r="F11" s="94"/>
      <c r="G11" s="67"/>
    </row>
    <row r="12" spans="1:7" ht="50.4" hidden="1" customHeight="1" x14ac:dyDescent="0.3">
      <c r="A12" s="93"/>
      <c r="B12" s="84" t="s">
        <v>108</v>
      </c>
      <c r="C12" s="96"/>
      <c r="D12" s="96"/>
      <c r="E12" s="96"/>
      <c r="F12" s="94"/>
      <c r="G12" s="67"/>
    </row>
    <row r="13" spans="1:7" ht="50.4" hidden="1" customHeight="1" x14ac:dyDescent="0.3">
      <c r="A13" s="93"/>
      <c r="B13" s="84" t="s">
        <v>109</v>
      </c>
      <c r="C13" s="96"/>
      <c r="D13" s="96"/>
      <c r="E13" s="96"/>
      <c r="F13" s="94"/>
      <c r="G13" s="67"/>
    </row>
    <row r="14" spans="1:7" ht="67.2" hidden="1" customHeight="1" x14ac:dyDescent="0.3">
      <c r="A14" s="93"/>
      <c r="B14" s="84" t="s">
        <v>110</v>
      </c>
      <c r="C14" s="96"/>
      <c r="D14" s="96"/>
      <c r="E14" s="96"/>
      <c r="F14" s="94"/>
      <c r="G14" s="67"/>
    </row>
    <row r="15" spans="1:7" ht="50.4" hidden="1" customHeight="1" x14ac:dyDescent="0.3">
      <c r="A15" s="93"/>
      <c r="B15" s="84" t="s">
        <v>111</v>
      </c>
      <c r="C15" s="96"/>
      <c r="D15" s="96"/>
      <c r="E15" s="96"/>
      <c r="F15" s="94"/>
      <c r="G15" s="67"/>
    </row>
    <row r="16" spans="1:7" ht="67.2" hidden="1" customHeight="1" x14ac:dyDescent="0.3">
      <c r="A16" s="93"/>
      <c r="B16" s="84" t="s">
        <v>112</v>
      </c>
      <c r="C16" s="96"/>
      <c r="D16" s="96"/>
      <c r="E16" s="96"/>
      <c r="F16" s="94"/>
      <c r="G16" s="67"/>
    </row>
    <row r="17" spans="1:7" ht="33.6" hidden="1" customHeight="1" x14ac:dyDescent="0.3">
      <c r="A17" s="93"/>
      <c r="B17" s="84" t="s">
        <v>113</v>
      </c>
      <c r="C17" s="96"/>
      <c r="D17" s="96"/>
      <c r="E17" s="96"/>
      <c r="F17" s="94"/>
      <c r="G17" s="67"/>
    </row>
    <row r="18" spans="1:7" ht="33.6" hidden="1" customHeight="1" x14ac:dyDescent="0.3">
      <c r="A18" s="93"/>
      <c r="B18" s="84" t="s">
        <v>114</v>
      </c>
      <c r="C18" s="96"/>
      <c r="D18" s="96"/>
      <c r="E18" s="96"/>
      <c r="F18" s="94"/>
      <c r="G18" s="67"/>
    </row>
    <row r="19" spans="1:7" ht="33.6" hidden="1" customHeight="1" x14ac:dyDescent="0.3">
      <c r="A19" s="93"/>
      <c r="B19" s="84" t="s">
        <v>115</v>
      </c>
      <c r="C19" s="96"/>
      <c r="D19" s="96"/>
      <c r="E19" s="96"/>
      <c r="F19" s="94"/>
      <c r="G19" s="67"/>
    </row>
    <row r="20" spans="1:7" ht="16.8" hidden="1" customHeight="1" x14ac:dyDescent="0.3">
      <c r="A20" s="93"/>
      <c r="B20" s="84" t="s">
        <v>116</v>
      </c>
      <c r="C20" s="96"/>
      <c r="D20" s="96"/>
      <c r="E20" s="96"/>
      <c r="F20" s="94"/>
      <c r="G20" s="67"/>
    </row>
    <row r="21" spans="1:7" ht="16.8" hidden="1" customHeight="1" x14ac:dyDescent="0.3">
      <c r="A21" s="93"/>
      <c r="B21" s="84" t="s">
        <v>117</v>
      </c>
      <c r="C21" s="96"/>
      <c r="D21" s="96"/>
      <c r="E21" s="96"/>
      <c r="F21" s="94"/>
      <c r="G21" s="67"/>
    </row>
    <row r="22" spans="1:7" ht="16.8" hidden="1" customHeight="1" x14ac:dyDescent="0.3">
      <c r="A22" s="93"/>
      <c r="B22" s="84" t="s">
        <v>118</v>
      </c>
      <c r="C22" s="96"/>
      <c r="D22" s="96"/>
      <c r="E22" s="96"/>
      <c r="F22" s="94"/>
      <c r="G22" s="67"/>
    </row>
    <row r="23" spans="1:7" ht="16.8" hidden="1" customHeight="1" x14ac:dyDescent="0.3">
      <c r="A23" s="93"/>
      <c r="B23" s="84" t="s">
        <v>119</v>
      </c>
      <c r="C23" s="96"/>
      <c r="D23" s="96"/>
      <c r="E23" s="96"/>
      <c r="F23" s="94"/>
      <c r="G23" s="67"/>
    </row>
    <row r="24" spans="1:7" ht="50.4" hidden="1" customHeight="1" x14ac:dyDescent="0.3">
      <c r="A24" s="93"/>
      <c r="B24" s="84" t="s">
        <v>120</v>
      </c>
      <c r="C24" s="96"/>
      <c r="D24" s="96"/>
      <c r="E24" s="96"/>
      <c r="F24" s="94"/>
      <c r="G24" s="67"/>
    </row>
    <row r="25" spans="1:7" ht="16.8" hidden="1" customHeight="1" x14ac:dyDescent="0.3">
      <c r="A25" s="93"/>
      <c r="B25" s="84" t="s">
        <v>121</v>
      </c>
      <c r="C25" s="96"/>
      <c r="D25" s="96"/>
      <c r="E25" s="96"/>
      <c r="F25" s="94"/>
      <c r="G25" s="67"/>
    </row>
    <row r="26" spans="1:7" ht="16.8" hidden="1" customHeight="1" x14ac:dyDescent="0.3">
      <c r="A26" s="93"/>
      <c r="B26" s="84" t="s">
        <v>122</v>
      </c>
      <c r="C26" s="96"/>
      <c r="D26" s="96"/>
      <c r="E26" s="96"/>
      <c r="F26" s="94"/>
      <c r="G26" s="67"/>
    </row>
    <row r="27" spans="1:7" ht="16.8" hidden="1" customHeight="1" x14ac:dyDescent="0.3">
      <c r="A27" s="93"/>
      <c r="B27" s="84" t="s">
        <v>123</v>
      </c>
      <c r="C27" s="96"/>
      <c r="D27" s="96"/>
      <c r="E27" s="96"/>
      <c r="F27" s="94"/>
      <c r="G27" s="67"/>
    </row>
    <row r="28" spans="1:7" ht="51" hidden="1" customHeight="1" thickBot="1" x14ac:dyDescent="0.35">
      <c r="A28" s="93"/>
      <c r="B28" s="84" t="s">
        <v>124</v>
      </c>
      <c r="C28" s="96"/>
      <c r="D28" s="96"/>
      <c r="E28" s="96"/>
      <c r="F28" s="94"/>
      <c r="G28" s="67"/>
    </row>
    <row r="29" spans="1:7" ht="33.6" x14ac:dyDescent="0.3">
      <c r="A29" s="96">
        <v>2</v>
      </c>
      <c r="B29" s="84" t="s">
        <v>125</v>
      </c>
      <c r="C29" s="96" t="s">
        <v>104</v>
      </c>
      <c r="D29" s="96" t="s">
        <v>105</v>
      </c>
      <c r="E29" s="96">
        <v>1</v>
      </c>
      <c r="F29" s="67">
        <v>702340842</v>
      </c>
      <c r="G29" s="67">
        <f>E29*F29</f>
        <v>702340842</v>
      </c>
    </row>
    <row r="30" spans="1:7" ht="16.8" hidden="1" customHeight="1" x14ac:dyDescent="0.3">
      <c r="A30" s="96"/>
      <c r="B30" s="84" t="s">
        <v>106</v>
      </c>
      <c r="C30" s="96"/>
      <c r="D30" s="96"/>
      <c r="E30" s="96"/>
      <c r="F30" s="94"/>
      <c r="G30" s="67"/>
    </row>
    <row r="31" spans="1:7" ht="33.6" hidden="1" customHeight="1" x14ac:dyDescent="0.3">
      <c r="A31" s="96"/>
      <c r="B31" s="84" t="s">
        <v>126</v>
      </c>
      <c r="C31" s="96"/>
      <c r="D31" s="96"/>
      <c r="E31" s="96"/>
      <c r="F31" s="94"/>
      <c r="G31" s="67"/>
    </row>
    <row r="32" spans="1:7" ht="50.4" hidden="1" customHeight="1" x14ac:dyDescent="0.3">
      <c r="A32" s="96"/>
      <c r="B32" s="84" t="s">
        <v>127</v>
      </c>
      <c r="C32" s="96"/>
      <c r="D32" s="96"/>
      <c r="E32" s="96"/>
      <c r="F32" s="94"/>
      <c r="G32" s="67"/>
    </row>
    <row r="33" spans="1:7" ht="50.4" hidden="1" customHeight="1" x14ac:dyDescent="0.3">
      <c r="A33" s="96"/>
      <c r="B33" s="84" t="s">
        <v>128</v>
      </c>
      <c r="C33" s="96"/>
      <c r="D33" s="96"/>
      <c r="E33" s="96"/>
      <c r="F33" s="94"/>
      <c r="G33" s="67"/>
    </row>
    <row r="34" spans="1:7" ht="50.4" hidden="1" customHeight="1" x14ac:dyDescent="0.3">
      <c r="A34" s="96"/>
      <c r="B34" s="84" t="s">
        <v>129</v>
      </c>
      <c r="C34" s="96"/>
      <c r="D34" s="96"/>
      <c r="E34" s="96"/>
      <c r="F34" s="94"/>
      <c r="G34" s="67"/>
    </row>
    <row r="35" spans="1:7" ht="50.4" hidden="1" customHeight="1" x14ac:dyDescent="0.3">
      <c r="A35" s="96"/>
      <c r="B35" s="84" t="s">
        <v>130</v>
      </c>
      <c r="C35" s="96"/>
      <c r="D35" s="96"/>
      <c r="E35" s="96"/>
      <c r="F35" s="94"/>
      <c r="G35" s="67"/>
    </row>
    <row r="36" spans="1:7" ht="33.6" hidden="1" customHeight="1" x14ac:dyDescent="0.3">
      <c r="A36" s="96"/>
      <c r="B36" s="84" t="s">
        <v>131</v>
      </c>
      <c r="C36" s="96"/>
      <c r="D36" s="96"/>
      <c r="E36" s="96"/>
      <c r="F36" s="94"/>
      <c r="G36" s="67"/>
    </row>
    <row r="37" spans="1:7" ht="33.6" hidden="1" customHeight="1" x14ac:dyDescent="0.3">
      <c r="A37" s="96"/>
      <c r="B37" s="84" t="s">
        <v>115</v>
      </c>
      <c r="C37" s="96"/>
      <c r="D37" s="96"/>
      <c r="E37" s="96"/>
      <c r="F37" s="94"/>
      <c r="G37" s="67"/>
    </row>
    <row r="38" spans="1:7" ht="16.8" hidden="1" customHeight="1" x14ac:dyDescent="0.3">
      <c r="A38" s="96"/>
      <c r="B38" s="84" t="s">
        <v>132</v>
      </c>
      <c r="C38" s="96"/>
      <c r="D38" s="96"/>
      <c r="E38" s="96"/>
      <c r="F38" s="94"/>
      <c r="G38" s="67"/>
    </row>
    <row r="39" spans="1:7" ht="16.8" hidden="1" customHeight="1" x14ac:dyDescent="0.3">
      <c r="A39" s="96"/>
      <c r="B39" s="84" t="s">
        <v>133</v>
      </c>
      <c r="C39" s="96"/>
      <c r="D39" s="96"/>
      <c r="E39" s="96"/>
      <c r="F39" s="94"/>
      <c r="G39" s="67"/>
    </row>
    <row r="40" spans="1:7" ht="16.8" hidden="1" customHeight="1" x14ac:dyDescent="0.3">
      <c r="A40" s="96"/>
      <c r="B40" s="84" t="s">
        <v>134</v>
      </c>
      <c r="C40" s="96"/>
      <c r="D40" s="96"/>
      <c r="E40" s="96"/>
      <c r="F40" s="94"/>
      <c r="G40" s="67"/>
    </row>
    <row r="41" spans="1:7" ht="33.6" hidden="1" customHeight="1" x14ac:dyDescent="0.3">
      <c r="A41" s="96"/>
      <c r="B41" s="84" t="s">
        <v>135</v>
      </c>
      <c r="C41" s="96"/>
      <c r="D41" s="96"/>
      <c r="E41" s="96"/>
      <c r="F41" s="94"/>
      <c r="G41" s="67"/>
    </row>
    <row r="42" spans="1:7" ht="16.8" hidden="1" customHeight="1" x14ac:dyDescent="0.3">
      <c r="A42" s="96"/>
      <c r="B42" s="84" t="s">
        <v>136</v>
      </c>
      <c r="C42" s="96"/>
      <c r="D42" s="96"/>
      <c r="E42" s="96"/>
      <c r="F42" s="94"/>
      <c r="G42" s="67"/>
    </row>
    <row r="43" spans="1:7" ht="16.8" hidden="1" customHeight="1" x14ac:dyDescent="0.3">
      <c r="A43" s="96"/>
      <c r="B43" s="84" t="s">
        <v>137</v>
      </c>
      <c r="C43" s="96"/>
      <c r="D43" s="96"/>
      <c r="E43" s="96"/>
      <c r="F43" s="94"/>
      <c r="G43" s="67"/>
    </row>
    <row r="44" spans="1:7" ht="16.8" hidden="1" customHeight="1" x14ac:dyDescent="0.3">
      <c r="A44" s="96"/>
      <c r="B44" s="84" t="s">
        <v>138</v>
      </c>
      <c r="C44" s="96"/>
      <c r="D44" s="96"/>
      <c r="E44" s="96"/>
      <c r="F44" s="94"/>
      <c r="G44" s="67"/>
    </row>
    <row r="45" spans="1:7" ht="16.8" hidden="1" customHeight="1" x14ac:dyDescent="0.3">
      <c r="A45" s="96"/>
      <c r="B45" s="84" t="s">
        <v>139</v>
      </c>
      <c r="C45" s="96"/>
      <c r="D45" s="96"/>
      <c r="E45" s="96"/>
      <c r="F45" s="94"/>
      <c r="G45" s="67"/>
    </row>
    <row r="46" spans="1:7" ht="16.8" hidden="1" customHeight="1" x14ac:dyDescent="0.3">
      <c r="A46" s="96"/>
      <c r="B46" s="84" t="s">
        <v>140</v>
      </c>
      <c r="C46" s="96"/>
      <c r="D46" s="96"/>
      <c r="E46" s="96"/>
      <c r="F46" s="94"/>
      <c r="G46" s="67"/>
    </row>
    <row r="47" spans="1:7" ht="50.4" hidden="1" customHeight="1" x14ac:dyDescent="0.3">
      <c r="A47" s="96"/>
      <c r="B47" s="84" t="s">
        <v>141</v>
      </c>
      <c r="C47" s="96"/>
      <c r="D47" s="96"/>
      <c r="E47" s="96"/>
      <c r="F47" s="94"/>
      <c r="G47" s="67"/>
    </row>
    <row r="48" spans="1:7" ht="16.8" hidden="1" customHeight="1" x14ac:dyDescent="0.3">
      <c r="A48" s="96"/>
      <c r="B48" s="84" t="s">
        <v>142</v>
      </c>
      <c r="C48" s="96"/>
      <c r="D48" s="96"/>
      <c r="E48" s="96"/>
      <c r="F48" s="94"/>
      <c r="G48" s="67"/>
    </row>
    <row r="49" spans="1:7" ht="16.8" hidden="1" customHeight="1" x14ac:dyDescent="0.3">
      <c r="A49" s="96"/>
      <c r="B49" s="84" t="s">
        <v>143</v>
      </c>
      <c r="C49" s="96"/>
      <c r="D49" s="96"/>
      <c r="E49" s="96"/>
      <c r="F49" s="94"/>
      <c r="G49" s="67"/>
    </row>
    <row r="50" spans="1:7" ht="51" hidden="1" customHeight="1" thickBot="1" x14ac:dyDescent="0.35">
      <c r="A50" s="96"/>
      <c r="B50" s="84" t="s">
        <v>144</v>
      </c>
      <c r="C50" s="96"/>
      <c r="D50" s="96"/>
      <c r="E50" s="96"/>
      <c r="F50" s="94"/>
      <c r="G50" s="67"/>
    </row>
    <row r="51" spans="1:7" ht="28.8" customHeight="1" x14ac:dyDescent="0.3">
      <c r="A51" s="96">
        <v>3</v>
      </c>
      <c r="B51" s="84" t="s">
        <v>773</v>
      </c>
      <c r="C51" s="96" t="s">
        <v>104</v>
      </c>
      <c r="D51" s="96" t="s">
        <v>105</v>
      </c>
      <c r="E51" s="96">
        <v>1</v>
      </c>
      <c r="F51" s="67">
        <v>723386559</v>
      </c>
      <c r="G51" s="67">
        <f>E51*F51</f>
        <v>723386559</v>
      </c>
    </row>
    <row r="52" spans="1:7" ht="16.8" hidden="1" customHeight="1" x14ac:dyDescent="0.3">
      <c r="A52" s="96"/>
      <c r="B52" s="84" t="s">
        <v>106</v>
      </c>
      <c r="C52" s="96"/>
      <c r="D52" s="96"/>
      <c r="E52" s="96"/>
      <c r="F52" s="95"/>
      <c r="G52" s="67"/>
    </row>
    <row r="53" spans="1:7" ht="84" hidden="1" customHeight="1" x14ac:dyDescent="0.3">
      <c r="A53" s="96"/>
      <c r="B53" s="84" t="s">
        <v>145</v>
      </c>
      <c r="C53" s="96"/>
      <c r="D53" s="96"/>
      <c r="E53" s="96"/>
      <c r="F53" s="95"/>
      <c r="G53" s="67"/>
    </row>
    <row r="54" spans="1:7" ht="50.4" hidden="1" customHeight="1" x14ac:dyDescent="0.3">
      <c r="A54" s="96"/>
      <c r="B54" s="84" t="s">
        <v>146</v>
      </c>
      <c r="C54" s="96"/>
      <c r="D54" s="96"/>
      <c r="E54" s="96"/>
      <c r="F54" s="95"/>
      <c r="G54" s="67"/>
    </row>
    <row r="55" spans="1:7" ht="50.4" hidden="1" customHeight="1" x14ac:dyDescent="0.3">
      <c r="A55" s="96"/>
      <c r="B55" s="84" t="s">
        <v>147</v>
      </c>
      <c r="C55" s="96"/>
      <c r="D55" s="96"/>
      <c r="E55" s="96"/>
      <c r="F55" s="95"/>
      <c r="G55" s="67"/>
    </row>
    <row r="56" spans="1:7" ht="50.4" hidden="1" customHeight="1" x14ac:dyDescent="0.3">
      <c r="A56" s="96"/>
      <c r="B56" s="84" t="s">
        <v>148</v>
      </c>
      <c r="C56" s="96"/>
      <c r="D56" s="96"/>
      <c r="E56" s="96"/>
      <c r="F56" s="95"/>
      <c r="G56" s="67"/>
    </row>
    <row r="57" spans="1:7" ht="67.2" hidden="1" customHeight="1" x14ac:dyDescent="0.3">
      <c r="A57" s="96"/>
      <c r="B57" s="84" t="s">
        <v>149</v>
      </c>
      <c r="C57" s="96"/>
      <c r="D57" s="96"/>
      <c r="E57" s="96"/>
      <c r="F57" s="95"/>
      <c r="G57" s="67"/>
    </row>
    <row r="58" spans="1:7" ht="50.4" hidden="1" customHeight="1" x14ac:dyDescent="0.3">
      <c r="A58" s="96"/>
      <c r="B58" s="84" t="s">
        <v>150</v>
      </c>
      <c r="C58" s="96"/>
      <c r="D58" s="96"/>
      <c r="E58" s="96"/>
      <c r="F58" s="95"/>
      <c r="G58" s="67"/>
    </row>
    <row r="59" spans="1:7" ht="50.4" hidden="1" customHeight="1" x14ac:dyDescent="0.3">
      <c r="A59" s="96"/>
      <c r="B59" s="84" t="s">
        <v>151</v>
      </c>
      <c r="C59" s="96"/>
      <c r="D59" s="96"/>
      <c r="E59" s="96"/>
      <c r="F59" s="95"/>
      <c r="G59" s="67"/>
    </row>
    <row r="60" spans="1:7" ht="33.6" hidden="1" customHeight="1" x14ac:dyDescent="0.3">
      <c r="A60" s="96"/>
      <c r="B60" s="84" t="s">
        <v>115</v>
      </c>
      <c r="C60" s="96"/>
      <c r="D60" s="96"/>
      <c r="E60" s="96"/>
      <c r="F60" s="95"/>
      <c r="G60" s="67"/>
    </row>
    <row r="61" spans="1:7" ht="33.6" hidden="1" customHeight="1" x14ac:dyDescent="0.3">
      <c r="A61" s="96"/>
      <c r="B61" s="84" t="s">
        <v>152</v>
      </c>
      <c r="C61" s="96"/>
      <c r="D61" s="96"/>
      <c r="E61" s="96"/>
      <c r="F61" s="95"/>
      <c r="G61" s="67"/>
    </row>
    <row r="62" spans="1:7" ht="33.6" hidden="1" customHeight="1" x14ac:dyDescent="0.3">
      <c r="A62" s="96"/>
      <c r="B62" s="84" t="s">
        <v>153</v>
      </c>
      <c r="C62" s="96"/>
      <c r="D62" s="96"/>
      <c r="E62" s="96"/>
      <c r="F62" s="95"/>
      <c r="G62" s="67"/>
    </row>
    <row r="63" spans="1:7" ht="16.8" hidden="1" customHeight="1" x14ac:dyDescent="0.3">
      <c r="A63" s="96"/>
      <c r="B63" s="84" t="s">
        <v>154</v>
      </c>
      <c r="C63" s="96"/>
      <c r="D63" s="96"/>
      <c r="E63" s="96"/>
      <c r="F63" s="95"/>
      <c r="G63" s="67"/>
    </row>
    <row r="64" spans="1:7" ht="16.8" hidden="1" customHeight="1" x14ac:dyDescent="0.3">
      <c r="A64" s="96"/>
      <c r="B64" s="84" t="s">
        <v>155</v>
      </c>
      <c r="C64" s="96"/>
      <c r="D64" s="96"/>
      <c r="E64" s="96"/>
      <c r="F64" s="95"/>
      <c r="G64" s="67"/>
    </row>
    <row r="65" spans="1:7" ht="16.8" hidden="1" customHeight="1" x14ac:dyDescent="0.3">
      <c r="A65" s="96"/>
      <c r="B65" s="84" t="s">
        <v>156</v>
      </c>
      <c r="C65" s="96"/>
      <c r="D65" s="96"/>
      <c r="E65" s="96"/>
      <c r="F65" s="95"/>
      <c r="G65" s="67"/>
    </row>
    <row r="66" spans="1:7" ht="16.8" hidden="1" customHeight="1" x14ac:dyDescent="0.3">
      <c r="A66" s="96"/>
      <c r="B66" s="84" t="s">
        <v>157</v>
      </c>
      <c r="C66" s="96"/>
      <c r="D66" s="96"/>
      <c r="E66" s="96"/>
      <c r="F66" s="95"/>
      <c r="G66" s="67"/>
    </row>
    <row r="67" spans="1:7" ht="16.8" hidden="1" customHeight="1" x14ac:dyDescent="0.3">
      <c r="A67" s="96"/>
      <c r="B67" s="84" t="s">
        <v>158</v>
      </c>
      <c r="C67" s="96"/>
      <c r="D67" s="96"/>
      <c r="E67" s="96"/>
      <c r="F67" s="95"/>
      <c r="G67" s="67"/>
    </row>
    <row r="68" spans="1:7" ht="16.8" hidden="1" customHeight="1" x14ac:dyDescent="0.3">
      <c r="A68" s="96"/>
      <c r="B68" s="84" t="s">
        <v>159</v>
      </c>
      <c r="C68" s="96"/>
      <c r="D68" s="96"/>
      <c r="E68" s="96"/>
      <c r="F68" s="95"/>
      <c r="G68" s="67"/>
    </row>
    <row r="69" spans="1:7" ht="50.4" hidden="1" customHeight="1" x14ac:dyDescent="0.3">
      <c r="A69" s="96"/>
      <c r="B69" s="84" t="s">
        <v>160</v>
      </c>
      <c r="C69" s="96"/>
      <c r="D69" s="96"/>
      <c r="E69" s="96"/>
      <c r="F69" s="95"/>
      <c r="G69" s="67"/>
    </row>
    <row r="70" spans="1:7" ht="16.8" hidden="1" customHeight="1" x14ac:dyDescent="0.3">
      <c r="A70" s="96"/>
      <c r="B70" s="84" t="s">
        <v>161</v>
      </c>
      <c r="C70" s="96"/>
      <c r="D70" s="96"/>
      <c r="E70" s="96"/>
      <c r="F70" s="95"/>
      <c r="G70" s="67"/>
    </row>
    <row r="71" spans="1:7" ht="16.8" hidden="1" customHeight="1" x14ac:dyDescent="0.3">
      <c r="A71" s="96"/>
      <c r="B71" s="84" t="s">
        <v>142</v>
      </c>
      <c r="C71" s="96"/>
      <c r="D71" s="96"/>
      <c r="E71" s="96"/>
      <c r="F71" s="95"/>
      <c r="G71" s="67"/>
    </row>
    <row r="72" spans="1:7" ht="16.8" hidden="1" customHeight="1" x14ac:dyDescent="0.3">
      <c r="A72" s="96"/>
      <c r="B72" s="84" t="s">
        <v>143</v>
      </c>
      <c r="C72" s="96"/>
      <c r="D72" s="96"/>
      <c r="E72" s="96"/>
      <c r="F72" s="95"/>
      <c r="G72" s="67"/>
    </row>
    <row r="73" spans="1:7" ht="51" hidden="1" customHeight="1" thickBot="1" x14ac:dyDescent="0.35">
      <c r="A73" s="96"/>
      <c r="B73" s="84" t="s">
        <v>144</v>
      </c>
      <c r="C73" s="96"/>
      <c r="D73" s="96"/>
      <c r="E73" s="96"/>
      <c r="F73" s="95"/>
      <c r="G73" s="67"/>
    </row>
    <row r="74" spans="1:7" ht="16.8" customHeight="1" x14ac:dyDescent="0.3">
      <c r="A74" s="96">
        <v>4</v>
      </c>
      <c r="B74" s="84" t="s">
        <v>774</v>
      </c>
      <c r="C74" s="96" t="s">
        <v>104</v>
      </c>
      <c r="D74" s="96" t="s">
        <v>105</v>
      </c>
      <c r="E74" s="96">
        <v>1</v>
      </c>
      <c r="F74" s="67">
        <v>1091962546</v>
      </c>
      <c r="G74" s="67">
        <f>E74*F74</f>
        <v>1091962546</v>
      </c>
    </row>
    <row r="75" spans="1:7" ht="16.8" hidden="1" customHeight="1" x14ac:dyDescent="0.3">
      <c r="A75" s="96"/>
      <c r="B75" s="84" t="s">
        <v>162</v>
      </c>
      <c r="C75" s="96"/>
      <c r="D75" s="96"/>
      <c r="E75" s="96"/>
      <c r="F75" s="95"/>
      <c r="G75" s="67"/>
    </row>
    <row r="76" spans="1:7" ht="67.2" hidden="1" customHeight="1" x14ac:dyDescent="0.3">
      <c r="A76" s="96"/>
      <c r="B76" s="84" t="s">
        <v>163</v>
      </c>
      <c r="C76" s="96"/>
      <c r="D76" s="96"/>
      <c r="E76" s="96"/>
      <c r="F76" s="95"/>
      <c r="G76" s="67"/>
    </row>
    <row r="77" spans="1:7" ht="84" hidden="1" customHeight="1" x14ac:dyDescent="0.3">
      <c r="A77" s="96"/>
      <c r="B77" s="84" t="s">
        <v>164</v>
      </c>
      <c r="C77" s="96"/>
      <c r="D77" s="96"/>
      <c r="E77" s="96"/>
      <c r="F77" s="95"/>
      <c r="G77" s="67"/>
    </row>
    <row r="78" spans="1:7" ht="67.2" hidden="1" customHeight="1" x14ac:dyDescent="0.3">
      <c r="A78" s="96"/>
      <c r="B78" s="84" t="s">
        <v>165</v>
      </c>
      <c r="C78" s="96"/>
      <c r="D78" s="96"/>
      <c r="E78" s="96"/>
      <c r="F78" s="95"/>
      <c r="G78" s="67"/>
    </row>
    <row r="79" spans="1:7" ht="67.2" hidden="1" customHeight="1" x14ac:dyDescent="0.3">
      <c r="A79" s="96"/>
      <c r="B79" s="84" t="s">
        <v>166</v>
      </c>
      <c r="C79" s="96"/>
      <c r="D79" s="96"/>
      <c r="E79" s="96"/>
      <c r="F79" s="95"/>
      <c r="G79" s="67"/>
    </row>
    <row r="80" spans="1:7" ht="117.6" hidden="1" customHeight="1" x14ac:dyDescent="0.3">
      <c r="A80" s="96"/>
      <c r="B80" s="84" t="s">
        <v>167</v>
      </c>
      <c r="C80" s="96"/>
      <c r="D80" s="96"/>
      <c r="E80" s="96"/>
      <c r="F80" s="95"/>
      <c r="G80" s="67"/>
    </row>
    <row r="81" spans="1:7" ht="16.8" hidden="1" customHeight="1" x14ac:dyDescent="0.3">
      <c r="A81" s="96"/>
      <c r="B81" s="84" t="s">
        <v>168</v>
      </c>
      <c r="C81" s="96"/>
      <c r="D81" s="96"/>
      <c r="E81" s="96"/>
      <c r="F81" s="95"/>
      <c r="G81" s="67"/>
    </row>
    <row r="82" spans="1:7" ht="16.8" hidden="1" customHeight="1" x14ac:dyDescent="0.3">
      <c r="A82" s="96"/>
      <c r="B82" s="84" t="s">
        <v>169</v>
      </c>
      <c r="C82" s="96"/>
      <c r="D82" s="96"/>
      <c r="E82" s="96"/>
      <c r="F82" s="95"/>
      <c r="G82" s="67"/>
    </row>
    <row r="83" spans="1:7" ht="16.8" hidden="1" customHeight="1" x14ac:dyDescent="0.3">
      <c r="A83" s="96"/>
      <c r="B83" s="84" t="s">
        <v>170</v>
      </c>
      <c r="C83" s="96"/>
      <c r="D83" s="96"/>
      <c r="E83" s="96"/>
      <c r="F83" s="95"/>
      <c r="G83" s="67"/>
    </row>
    <row r="84" spans="1:7" ht="16.8" hidden="1" customHeight="1" x14ac:dyDescent="0.3">
      <c r="A84" s="96"/>
      <c r="B84" s="84" t="s">
        <v>118</v>
      </c>
      <c r="C84" s="96"/>
      <c r="D84" s="96"/>
      <c r="E84" s="96"/>
      <c r="F84" s="95"/>
      <c r="G84" s="67"/>
    </row>
    <row r="85" spans="1:7" ht="16.8" hidden="1" customHeight="1" x14ac:dyDescent="0.3">
      <c r="A85" s="96"/>
      <c r="B85" s="84" t="s">
        <v>119</v>
      </c>
      <c r="C85" s="96"/>
      <c r="D85" s="96"/>
      <c r="E85" s="96"/>
      <c r="F85" s="95"/>
      <c r="G85" s="67"/>
    </row>
    <row r="86" spans="1:7" ht="33.6" hidden="1" customHeight="1" x14ac:dyDescent="0.3">
      <c r="A86" s="96"/>
      <c r="B86" s="84" t="s">
        <v>171</v>
      </c>
      <c r="C86" s="96"/>
      <c r="D86" s="96"/>
      <c r="E86" s="96"/>
      <c r="F86" s="95"/>
      <c r="G86" s="67"/>
    </row>
    <row r="87" spans="1:7" ht="33.6" hidden="1" customHeight="1" x14ac:dyDescent="0.3">
      <c r="A87" s="96"/>
      <c r="B87" s="84" t="s">
        <v>172</v>
      </c>
      <c r="C87" s="96"/>
      <c r="D87" s="96"/>
      <c r="E87" s="96"/>
      <c r="F87" s="95"/>
      <c r="G87" s="67"/>
    </row>
    <row r="88" spans="1:7" ht="50.4" hidden="1" customHeight="1" x14ac:dyDescent="0.3">
      <c r="A88" s="96"/>
      <c r="B88" s="84" t="s">
        <v>173</v>
      </c>
      <c r="C88" s="96"/>
      <c r="D88" s="96"/>
      <c r="E88" s="96"/>
      <c r="F88" s="95"/>
      <c r="G88" s="67"/>
    </row>
    <row r="89" spans="1:7" ht="16.8" hidden="1" customHeight="1" x14ac:dyDescent="0.3">
      <c r="A89" s="96"/>
      <c r="B89" s="84" t="s">
        <v>174</v>
      </c>
      <c r="C89" s="96"/>
      <c r="D89" s="96"/>
      <c r="E89" s="96"/>
      <c r="F89" s="95"/>
      <c r="G89" s="67"/>
    </row>
    <row r="90" spans="1:7" ht="51" hidden="1" customHeight="1" thickBot="1" x14ac:dyDescent="0.35">
      <c r="A90" s="96"/>
      <c r="B90" s="84" t="s">
        <v>175</v>
      </c>
      <c r="C90" s="96"/>
      <c r="D90" s="96"/>
      <c r="E90" s="96"/>
      <c r="F90" s="95"/>
      <c r="G90" s="67"/>
    </row>
    <row r="91" spans="1:7" ht="16.8" x14ac:dyDescent="0.3">
      <c r="A91" s="96">
        <v>5</v>
      </c>
      <c r="B91" s="84" t="s">
        <v>176</v>
      </c>
      <c r="C91" s="96"/>
      <c r="D91" s="96"/>
      <c r="E91" s="96"/>
      <c r="F91" s="97"/>
      <c r="G91" s="67"/>
    </row>
    <row r="92" spans="1:7" ht="33.6" x14ac:dyDescent="0.3">
      <c r="A92" s="96">
        <v>5.0999999999999996</v>
      </c>
      <c r="B92" s="84" t="s">
        <v>177</v>
      </c>
      <c r="C92" s="96" t="s">
        <v>178</v>
      </c>
      <c r="D92" s="96" t="s">
        <v>105</v>
      </c>
      <c r="E92" s="96">
        <v>2</v>
      </c>
      <c r="F92" s="67">
        <v>56540400</v>
      </c>
      <c r="G92" s="67">
        <f>E92*F92</f>
        <v>113080800</v>
      </c>
    </row>
    <row r="93" spans="1:7" ht="33.6" x14ac:dyDescent="0.3">
      <c r="A93" s="96">
        <v>5.2</v>
      </c>
      <c r="B93" s="84" t="s">
        <v>776</v>
      </c>
      <c r="C93" s="96" t="s">
        <v>178</v>
      </c>
      <c r="D93" s="96" t="s">
        <v>105</v>
      </c>
      <c r="E93" s="96">
        <v>1</v>
      </c>
      <c r="F93" s="67">
        <v>6219459.25</v>
      </c>
      <c r="G93" s="67">
        <f t="shared" ref="G93" si="0">E93*F93</f>
        <v>6219459.25</v>
      </c>
    </row>
    <row r="94" spans="1:7" ht="33.6" x14ac:dyDescent="0.3">
      <c r="A94" s="96">
        <v>5.3</v>
      </c>
      <c r="B94" s="84" t="s">
        <v>179</v>
      </c>
      <c r="C94" s="96" t="s">
        <v>178</v>
      </c>
      <c r="D94" s="96" t="s">
        <v>105</v>
      </c>
      <c r="E94" s="96">
        <v>2</v>
      </c>
      <c r="F94" s="67">
        <v>18854220</v>
      </c>
      <c r="G94" s="67">
        <f>E94*F94</f>
        <v>37708440</v>
      </c>
    </row>
    <row r="95" spans="1:7" ht="33.6" x14ac:dyDescent="0.3">
      <c r="A95" s="96">
        <v>5.4</v>
      </c>
      <c r="B95" s="84" t="s">
        <v>180</v>
      </c>
      <c r="C95" s="96" t="s">
        <v>178</v>
      </c>
      <c r="D95" s="96" t="s">
        <v>181</v>
      </c>
      <c r="E95" s="96">
        <v>1</v>
      </c>
      <c r="F95" s="67">
        <v>16361100</v>
      </c>
      <c r="G95" s="67">
        <f t="shared" ref="G95:G111" si="1">E95*F95</f>
        <v>16361100</v>
      </c>
    </row>
    <row r="96" spans="1:7" ht="33.6" x14ac:dyDescent="0.3">
      <c r="A96" s="96">
        <v>5.5</v>
      </c>
      <c r="B96" s="84" t="s">
        <v>182</v>
      </c>
      <c r="C96" s="96" t="s">
        <v>178</v>
      </c>
      <c r="D96" s="96" t="s">
        <v>181</v>
      </c>
      <c r="E96" s="96">
        <v>1</v>
      </c>
      <c r="F96" s="67">
        <v>31553550</v>
      </c>
      <c r="G96" s="67">
        <f t="shared" si="1"/>
        <v>31553550</v>
      </c>
    </row>
    <row r="97" spans="1:7" ht="50.4" x14ac:dyDescent="0.3">
      <c r="A97" s="96">
        <v>5.6</v>
      </c>
      <c r="B97" s="84" t="s">
        <v>183</v>
      </c>
      <c r="C97" s="96" t="s">
        <v>178</v>
      </c>
      <c r="D97" s="96" t="s">
        <v>181</v>
      </c>
      <c r="E97" s="96">
        <v>1</v>
      </c>
      <c r="F97" s="67">
        <v>19533150</v>
      </c>
      <c r="G97" s="67">
        <f t="shared" si="1"/>
        <v>19533150</v>
      </c>
    </row>
    <row r="98" spans="1:7" ht="50.4" x14ac:dyDescent="0.3">
      <c r="A98" s="96">
        <v>5.7</v>
      </c>
      <c r="B98" s="84" t="s">
        <v>184</v>
      </c>
      <c r="C98" s="96" t="s">
        <v>185</v>
      </c>
      <c r="D98" s="96" t="s">
        <v>181</v>
      </c>
      <c r="E98" s="96">
        <v>4</v>
      </c>
      <c r="F98" s="67">
        <v>9599625</v>
      </c>
      <c r="G98" s="67">
        <f t="shared" si="1"/>
        <v>38398500</v>
      </c>
    </row>
    <row r="99" spans="1:7" ht="33.6" x14ac:dyDescent="0.3">
      <c r="A99" s="96">
        <v>5.8</v>
      </c>
      <c r="B99" s="84" t="s">
        <v>186</v>
      </c>
      <c r="C99" s="96" t="s">
        <v>178</v>
      </c>
      <c r="D99" s="96" t="s">
        <v>181</v>
      </c>
      <c r="E99" s="96">
        <v>2</v>
      </c>
      <c r="F99" s="67">
        <v>4173750</v>
      </c>
      <c r="G99" s="67">
        <f t="shared" si="1"/>
        <v>8347500</v>
      </c>
    </row>
    <row r="100" spans="1:7" ht="33.6" x14ac:dyDescent="0.3">
      <c r="A100" s="96">
        <v>5.9</v>
      </c>
      <c r="B100" s="84" t="s">
        <v>187</v>
      </c>
      <c r="C100" s="96" t="s">
        <v>178</v>
      </c>
      <c r="D100" s="96" t="s">
        <v>181</v>
      </c>
      <c r="E100" s="96">
        <v>1</v>
      </c>
      <c r="F100" s="67">
        <v>106202460</v>
      </c>
      <c r="G100" s="67">
        <f t="shared" si="1"/>
        <v>106202460</v>
      </c>
    </row>
    <row r="101" spans="1:7" ht="33.6" x14ac:dyDescent="0.3">
      <c r="A101" s="96">
        <v>5.0999999999999996</v>
      </c>
      <c r="B101" s="84" t="s">
        <v>188</v>
      </c>
      <c r="C101" s="96" t="s">
        <v>178</v>
      </c>
      <c r="D101" s="96" t="s">
        <v>181</v>
      </c>
      <c r="E101" s="96">
        <v>1</v>
      </c>
      <c r="F101" s="67">
        <v>9516150</v>
      </c>
      <c r="G101" s="67">
        <f t="shared" si="1"/>
        <v>9516150</v>
      </c>
    </row>
    <row r="102" spans="1:7" ht="33.6" x14ac:dyDescent="0.3">
      <c r="A102" s="96">
        <v>5.1100000000000003</v>
      </c>
      <c r="B102" s="84" t="s">
        <v>189</v>
      </c>
      <c r="C102" s="96" t="s">
        <v>178</v>
      </c>
      <c r="D102" s="96" t="s">
        <v>181</v>
      </c>
      <c r="E102" s="96">
        <v>1</v>
      </c>
      <c r="F102" s="67">
        <v>18197550</v>
      </c>
      <c r="G102" s="67">
        <f t="shared" si="1"/>
        <v>18197550</v>
      </c>
    </row>
    <row r="103" spans="1:7" ht="33.6" x14ac:dyDescent="0.3">
      <c r="A103" s="96">
        <v>5.12</v>
      </c>
      <c r="B103" s="84" t="s">
        <v>190</v>
      </c>
      <c r="C103" s="96" t="s">
        <v>178</v>
      </c>
      <c r="D103" s="96" t="s">
        <v>181</v>
      </c>
      <c r="E103" s="96">
        <v>1</v>
      </c>
      <c r="F103" s="67">
        <v>59870774.25</v>
      </c>
      <c r="G103" s="67">
        <f t="shared" si="1"/>
        <v>59870774.25</v>
      </c>
    </row>
    <row r="104" spans="1:7" ht="33.6" x14ac:dyDescent="0.3">
      <c r="A104" s="96">
        <v>5.13</v>
      </c>
      <c r="B104" s="84" t="s">
        <v>191</v>
      </c>
      <c r="C104" s="96" t="s">
        <v>178</v>
      </c>
      <c r="D104" s="96" t="s">
        <v>181</v>
      </c>
      <c r="E104" s="96">
        <v>2</v>
      </c>
      <c r="F104" s="67">
        <v>4276424</v>
      </c>
      <c r="G104" s="67">
        <f t="shared" si="1"/>
        <v>8552848</v>
      </c>
    </row>
    <row r="105" spans="1:7" ht="33.6" x14ac:dyDescent="0.3">
      <c r="A105" s="96">
        <v>5.14</v>
      </c>
      <c r="B105" s="84" t="s">
        <v>192</v>
      </c>
      <c r="C105" s="96" t="s">
        <v>178</v>
      </c>
      <c r="D105" s="96" t="s">
        <v>181</v>
      </c>
      <c r="E105" s="96">
        <v>2</v>
      </c>
      <c r="F105" s="67">
        <v>1836450</v>
      </c>
      <c r="G105" s="67">
        <f t="shared" si="1"/>
        <v>3672900</v>
      </c>
    </row>
    <row r="106" spans="1:7" ht="50.4" x14ac:dyDescent="0.3">
      <c r="A106" s="96">
        <v>5.15</v>
      </c>
      <c r="B106" s="84" t="s">
        <v>193</v>
      </c>
      <c r="C106" s="96" t="s">
        <v>194</v>
      </c>
      <c r="D106" s="96" t="s">
        <v>181</v>
      </c>
      <c r="E106" s="96">
        <v>1</v>
      </c>
      <c r="F106" s="67">
        <v>112691250</v>
      </c>
      <c r="G106" s="67">
        <f t="shared" si="1"/>
        <v>112691250</v>
      </c>
    </row>
    <row r="107" spans="1:7" ht="33.6" x14ac:dyDescent="0.3">
      <c r="A107" s="96">
        <v>6</v>
      </c>
      <c r="B107" s="84" t="s">
        <v>195</v>
      </c>
      <c r="C107" s="96" t="s">
        <v>196</v>
      </c>
      <c r="D107" s="96" t="s">
        <v>105</v>
      </c>
      <c r="E107" s="96">
        <v>1</v>
      </c>
      <c r="F107" s="67">
        <v>3300000000</v>
      </c>
      <c r="G107" s="67">
        <f t="shared" si="1"/>
        <v>3300000000</v>
      </c>
    </row>
    <row r="108" spans="1:7" ht="50.4" x14ac:dyDescent="0.3">
      <c r="A108" s="96">
        <v>17</v>
      </c>
      <c r="B108" s="84" t="s">
        <v>197</v>
      </c>
      <c r="C108" s="96" t="s">
        <v>198</v>
      </c>
      <c r="D108" s="96" t="s">
        <v>105</v>
      </c>
      <c r="E108" s="96">
        <v>5</v>
      </c>
      <c r="F108" s="67">
        <v>308000000</v>
      </c>
      <c r="G108" s="67">
        <f t="shared" si="1"/>
        <v>1540000000</v>
      </c>
    </row>
    <row r="109" spans="1:7" ht="50.4" x14ac:dyDescent="0.3">
      <c r="A109" s="96">
        <v>18</v>
      </c>
      <c r="B109" s="84" t="s">
        <v>199</v>
      </c>
      <c r="C109" s="96" t="s">
        <v>198</v>
      </c>
      <c r="D109" s="96"/>
      <c r="E109" s="96"/>
      <c r="F109" s="67"/>
      <c r="G109" s="67"/>
    </row>
    <row r="110" spans="1:7" ht="50.4" x14ac:dyDescent="0.3">
      <c r="A110" s="96">
        <v>18.100000000000001</v>
      </c>
      <c r="B110" s="84" t="s">
        <v>200</v>
      </c>
      <c r="C110" s="96" t="s">
        <v>198</v>
      </c>
      <c r="D110" s="96" t="s">
        <v>105</v>
      </c>
      <c r="E110" s="96">
        <v>5</v>
      </c>
      <c r="F110" s="67">
        <v>56100000</v>
      </c>
      <c r="G110" s="67">
        <f t="shared" si="1"/>
        <v>280500000</v>
      </c>
    </row>
    <row r="111" spans="1:7" ht="50.4" x14ac:dyDescent="0.3">
      <c r="A111" s="96">
        <v>18.2</v>
      </c>
      <c r="B111" s="84" t="s">
        <v>201</v>
      </c>
      <c r="C111" s="96" t="s">
        <v>198</v>
      </c>
      <c r="D111" s="96" t="s">
        <v>105</v>
      </c>
      <c r="E111" s="96">
        <v>5</v>
      </c>
      <c r="F111" s="67">
        <v>112200000</v>
      </c>
      <c r="G111" s="67">
        <f t="shared" si="1"/>
        <v>561000000</v>
      </c>
    </row>
    <row r="112" spans="1:7" ht="17.399999999999999" hidden="1" customHeight="1" x14ac:dyDescent="0.3">
      <c r="A112" s="114"/>
      <c r="B112" s="114"/>
      <c r="C112" s="114"/>
      <c r="D112" s="114"/>
      <c r="E112" s="114"/>
      <c r="F112" s="114"/>
      <c r="G112" s="114"/>
    </row>
    <row r="113" spans="1:7" ht="151.19999999999999" hidden="1" customHeight="1" x14ac:dyDescent="0.3">
      <c r="A113" s="104" t="s">
        <v>202</v>
      </c>
      <c r="B113" s="104"/>
      <c r="C113" s="104"/>
      <c r="D113" s="104"/>
      <c r="E113" s="104"/>
      <c r="F113" s="104"/>
      <c r="G113" s="104"/>
    </row>
    <row r="114" spans="1:7" ht="16.95" hidden="1" customHeight="1" x14ac:dyDescent="0.3">
      <c r="A114" s="104" t="s">
        <v>203</v>
      </c>
      <c r="B114" s="104"/>
      <c r="C114" s="104"/>
      <c r="D114" s="104"/>
      <c r="E114" s="104"/>
      <c r="F114" s="104"/>
      <c r="G114" s="104"/>
    </row>
    <row r="115" spans="1:7" ht="67.2" hidden="1" customHeight="1" x14ac:dyDescent="0.3">
      <c r="A115" s="105" t="s">
        <v>204</v>
      </c>
      <c r="B115" s="105"/>
      <c r="C115" s="105"/>
      <c r="D115" s="105"/>
      <c r="E115" s="105"/>
      <c r="F115" s="105"/>
      <c r="G115" s="105"/>
    </row>
    <row r="116" spans="1:7" ht="50.4" hidden="1" customHeight="1" x14ac:dyDescent="0.3">
      <c r="A116" s="105" t="s">
        <v>205</v>
      </c>
      <c r="B116" s="105"/>
      <c r="C116" s="105"/>
      <c r="D116" s="105"/>
      <c r="E116" s="105"/>
      <c r="F116" s="105"/>
      <c r="G116" s="105"/>
    </row>
    <row r="117" spans="1:7" ht="33.6" hidden="1" customHeight="1" x14ac:dyDescent="0.3">
      <c r="A117" s="105" t="s">
        <v>206</v>
      </c>
      <c r="B117" s="105"/>
      <c r="C117" s="105"/>
      <c r="D117" s="105"/>
      <c r="E117" s="105"/>
      <c r="F117" s="105"/>
      <c r="G117" s="105"/>
    </row>
    <row r="118" spans="1:7" ht="33.6" hidden="1" customHeight="1" x14ac:dyDescent="0.3">
      <c r="A118" s="105" t="s">
        <v>207</v>
      </c>
      <c r="B118" s="105"/>
      <c r="C118" s="105"/>
      <c r="D118" s="105"/>
      <c r="E118" s="105"/>
      <c r="F118" s="105"/>
      <c r="G118" s="105"/>
    </row>
    <row r="119" spans="1:7" ht="16.95" hidden="1" customHeight="1" x14ac:dyDescent="0.3">
      <c r="A119" s="105" t="s">
        <v>208</v>
      </c>
      <c r="B119" s="105"/>
      <c r="C119" s="105"/>
      <c r="D119" s="105"/>
      <c r="E119" s="105"/>
      <c r="F119" s="105"/>
      <c r="G119" s="105"/>
    </row>
    <row r="120" spans="1:7" ht="16.8" hidden="1" x14ac:dyDescent="0.3">
      <c r="A120" s="104"/>
      <c r="B120" s="104"/>
      <c r="C120" s="104"/>
      <c r="D120" s="104"/>
      <c r="E120" s="104"/>
      <c r="F120" s="104"/>
      <c r="G120" s="104"/>
    </row>
    <row r="121" spans="1:7" ht="50.4" hidden="1" customHeight="1" x14ac:dyDescent="0.3">
      <c r="A121" s="104" t="s">
        <v>775</v>
      </c>
      <c r="B121" s="104"/>
      <c r="C121" s="104"/>
      <c r="D121" s="104"/>
      <c r="E121" s="104"/>
      <c r="F121" s="104"/>
      <c r="G121" s="104"/>
    </row>
    <row r="122" spans="1:7" ht="16.8" x14ac:dyDescent="0.3">
      <c r="A122" s="99" t="s">
        <v>209</v>
      </c>
      <c r="B122" s="100" t="s">
        <v>210</v>
      </c>
      <c r="C122" s="103"/>
      <c r="D122" s="103"/>
      <c r="E122" s="103"/>
      <c r="F122" s="101"/>
      <c r="G122" s="106">
        <f>SUM(G123:G389)</f>
        <v>9544054994</v>
      </c>
    </row>
    <row r="123" spans="1:7" ht="33.6" x14ac:dyDescent="0.3">
      <c r="A123" s="96">
        <v>19</v>
      </c>
      <c r="B123" s="84" t="s">
        <v>211</v>
      </c>
      <c r="C123" s="96" t="s">
        <v>178</v>
      </c>
      <c r="D123" s="96" t="s">
        <v>105</v>
      </c>
      <c r="E123" s="96">
        <v>1</v>
      </c>
      <c r="F123" s="67">
        <v>216255900</v>
      </c>
      <c r="G123" s="67">
        <f>E123*F123</f>
        <v>216255900</v>
      </c>
    </row>
    <row r="124" spans="1:7" ht="33.6" hidden="1" customHeight="1" x14ac:dyDescent="0.3">
      <c r="A124" s="96"/>
      <c r="B124" s="84" t="s">
        <v>212</v>
      </c>
      <c r="C124" s="96"/>
      <c r="D124" s="96"/>
      <c r="E124" s="96"/>
      <c r="F124" s="67"/>
      <c r="G124" s="94"/>
    </row>
    <row r="125" spans="1:7" ht="33.6" hidden="1" customHeight="1" x14ac:dyDescent="0.3">
      <c r="A125" s="96"/>
      <c r="B125" s="84" t="s">
        <v>213</v>
      </c>
      <c r="C125" s="96"/>
      <c r="D125" s="96"/>
      <c r="E125" s="96"/>
      <c r="F125" s="67"/>
      <c r="G125" s="94"/>
    </row>
    <row r="126" spans="1:7" ht="33.6" hidden="1" customHeight="1" x14ac:dyDescent="0.3">
      <c r="A126" s="96"/>
      <c r="B126" s="84" t="s">
        <v>214</v>
      </c>
      <c r="C126" s="96"/>
      <c r="D126" s="96"/>
      <c r="E126" s="96"/>
      <c r="F126" s="67"/>
      <c r="G126" s="94"/>
    </row>
    <row r="127" spans="1:7" ht="33.6" hidden="1" customHeight="1" x14ac:dyDescent="0.3">
      <c r="A127" s="96"/>
      <c r="B127" s="84" t="s">
        <v>215</v>
      </c>
      <c r="C127" s="96"/>
      <c r="D127" s="96"/>
      <c r="E127" s="96"/>
      <c r="F127" s="67"/>
      <c r="G127" s="94"/>
    </row>
    <row r="128" spans="1:7" ht="33.6" hidden="1" customHeight="1" x14ac:dyDescent="0.3">
      <c r="A128" s="96"/>
      <c r="B128" s="84" t="s">
        <v>216</v>
      </c>
      <c r="C128" s="96"/>
      <c r="D128" s="96"/>
      <c r="E128" s="96"/>
      <c r="F128" s="67"/>
      <c r="G128" s="94"/>
    </row>
    <row r="129" spans="1:7" ht="33.6" hidden="1" customHeight="1" x14ac:dyDescent="0.3">
      <c r="A129" s="96"/>
      <c r="B129" s="84" t="s">
        <v>217</v>
      </c>
      <c r="C129" s="96"/>
      <c r="D129" s="96"/>
      <c r="E129" s="96"/>
      <c r="F129" s="67"/>
      <c r="G129" s="94"/>
    </row>
    <row r="130" spans="1:7" ht="33.6" hidden="1" customHeight="1" x14ac:dyDescent="0.3">
      <c r="A130" s="96"/>
      <c r="B130" s="84" t="s">
        <v>218</v>
      </c>
      <c r="C130" s="96"/>
      <c r="D130" s="96"/>
      <c r="E130" s="96"/>
      <c r="F130" s="67"/>
      <c r="G130" s="94"/>
    </row>
    <row r="131" spans="1:7" ht="33.6" hidden="1" customHeight="1" x14ac:dyDescent="0.3">
      <c r="A131" s="96"/>
      <c r="B131" s="84" t="s">
        <v>219</v>
      </c>
      <c r="C131" s="96"/>
      <c r="D131" s="96"/>
      <c r="E131" s="96"/>
      <c r="F131" s="67"/>
      <c r="G131" s="94"/>
    </row>
    <row r="132" spans="1:7" ht="16.8" hidden="1" customHeight="1" x14ac:dyDescent="0.3">
      <c r="A132" s="96"/>
      <c r="B132" s="84" t="s">
        <v>220</v>
      </c>
      <c r="C132" s="96"/>
      <c r="D132" s="96"/>
      <c r="E132" s="96"/>
      <c r="F132" s="67"/>
      <c r="G132" s="94"/>
    </row>
    <row r="133" spans="1:7" ht="33.6" hidden="1" customHeight="1" x14ac:dyDescent="0.3">
      <c r="A133" s="96"/>
      <c r="B133" s="84" t="s">
        <v>221</v>
      </c>
      <c r="C133" s="96"/>
      <c r="D133" s="96"/>
      <c r="E133" s="96"/>
      <c r="F133" s="67"/>
      <c r="G133" s="94"/>
    </row>
    <row r="134" spans="1:7" ht="33.6" hidden="1" customHeight="1" x14ac:dyDescent="0.3">
      <c r="A134" s="96"/>
      <c r="B134" s="84" t="s">
        <v>222</v>
      </c>
      <c r="C134" s="96"/>
      <c r="D134" s="96"/>
      <c r="E134" s="96"/>
      <c r="F134" s="67"/>
      <c r="G134" s="94"/>
    </row>
    <row r="135" spans="1:7" ht="50.4" hidden="1" customHeight="1" x14ac:dyDescent="0.3">
      <c r="A135" s="96"/>
      <c r="B135" s="84" t="s">
        <v>223</v>
      </c>
      <c r="C135" s="96"/>
      <c r="D135" s="96"/>
      <c r="E135" s="96"/>
      <c r="F135" s="67"/>
      <c r="G135" s="94"/>
    </row>
    <row r="136" spans="1:7" ht="16.8" hidden="1" customHeight="1" x14ac:dyDescent="0.3">
      <c r="A136" s="96"/>
      <c r="B136" s="84" t="s">
        <v>224</v>
      </c>
      <c r="C136" s="96"/>
      <c r="D136" s="96"/>
      <c r="E136" s="96"/>
      <c r="F136" s="67"/>
      <c r="G136" s="94"/>
    </row>
    <row r="137" spans="1:7" ht="16.8" hidden="1" customHeight="1" x14ac:dyDescent="0.3">
      <c r="A137" s="96"/>
      <c r="B137" s="84" t="s">
        <v>225</v>
      </c>
      <c r="C137" s="96"/>
      <c r="D137" s="96"/>
      <c r="E137" s="96"/>
      <c r="F137" s="67"/>
      <c r="G137" s="94"/>
    </row>
    <row r="138" spans="1:7" ht="16.8" hidden="1" customHeight="1" x14ac:dyDescent="0.3">
      <c r="A138" s="96"/>
      <c r="B138" s="84" t="s">
        <v>226</v>
      </c>
      <c r="C138" s="96"/>
      <c r="D138" s="96"/>
      <c r="E138" s="96"/>
      <c r="F138" s="67"/>
      <c r="G138" s="94"/>
    </row>
    <row r="139" spans="1:7" ht="16.8" hidden="1" customHeight="1" x14ac:dyDescent="0.3">
      <c r="A139" s="96"/>
      <c r="B139" s="84" t="s">
        <v>227</v>
      </c>
      <c r="C139" s="96"/>
      <c r="D139" s="96"/>
      <c r="E139" s="96"/>
      <c r="F139" s="67"/>
      <c r="G139" s="94"/>
    </row>
    <row r="140" spans="1:7" ht="16.8" hidden="1" customHeight="1" x14ac:dyDescent="0.3">
      <c r="A140" s="96"/>
      <c r="B140" s="84" t="s">
        <v>228</v>
      </c>
      <c r="C140" s="96"/>
      <c r="D140" s="96"/>
      <c r="E140" s="96"/>
      <c r="F140" s="67"/>
      <c r="G140" s="94"/>
    </row>
    <row r="141" spans="1:7" ht="16.8" hidden="1" customHeight="1" x14ac:dyDescent="0.3">
      <c r="A141" s="96"/>
      <c r="B141" s="84" t="s">
        <v>229</v>
      </c>
      <c r="C141" s="96"/>
      <c r="D141" s="96"/>
      <c r="E141" s="96"/>
      <c r="F141" s="67"/>
      <c r="G141" s="94"/>
    </row>
    <row r="142" spans="1:7" ht="33.6" hidden="1" customHeight="1" x14ac:dyDescent="0.3">
      <c r="A142" s="96"/>
      <c r="B142" s="84" t="s">
        <v>230</v>
      </c>
      <c r="C142" s="96"/>
      <c r="D142" s="96"/>
      <c r="E142" s="96"/>
      <c r="F142" s="67"/>
      <c r="G142" s="94"/>
    </row>
    <row r="143" spans="1:7" ht="33.6" hidden="1" customHeight="1" x14ac:dyDescent="0.3">
      <c r="A143" s="96"/>
      <c r="B143" s="84" t="s">
        <v>231</v>
      </c>
      <c r="C143" s="96"/>
      <c r="D143" s="96"/>
      <c r="E143" s="96"/>
      <c r="F143" s="67"/>
      <c r="G143" s="94"/>
    </row>
    <row r="144" spans="1:7" ht="16.8" hidden="1" customHeight="1" x14ac:dyDescent="0.3">
      <c r="A144" s="96"/>
      <c r="B144" s="84" t="s">
        <v>232</v>
      </c>
      <c r="C144" s="96"/>
      <c r="D144" s="96"/>
      <c r="E144" s="96"/>
      <c r="F144" s="67"/>
      <c r="G144" s="94"/>
    </row>
    <row r="145" spans="1:7" ht="16.8" hidden="1" customHeight="1" x14ac:dyDescent="0.3">
      <c r="A145" s="96"/>
      <c r="B145" s="84" t="s">
        <v>233</v>
      </c>
      <c r="C145" s="96"/>
      <c r="D145" s="96"/>
      <c r="E145" s="96"/>
      <c r="F145" s="67"/>
      <c r="G145" s="94"/>
    </row>
    <row r="146" spans="1:7" ht="16.8" hidden="1" customHeight="1" x14ac:dyDescent="0.3">
      <c r="A146" s="96"/>
      <c r="B146" s="84" t="s">
        <v>234</v>
      </c>
      <c r="C146" s="96"/>
      <c r="D146" s="96"/>
      <c r="E146" s="96"/>
      <c r="F146" s="67"/>
      <c r="G146" s="94"/>
    </row>
    <row r="147" spans="1:7" ht="33.6" hidden="1" customHeight="1" x14ac:dyDescent="0.3">
      <c r="A147" s="96"/>
      <c r="B147" s="84" t="s">
        <v>235</v>
      </c>
      <c r="C147" s="96"/>
      <c r="D147" s="96"/>
      <c r="E147" s="96"/>
      <c r="F147" s="67"/>
      <c r="G147" s="94"/>
    </row>
    <row r="148" spans="1:7" ht="33.6" hidden="1" customHeight="1" x14ac:dyDescent="0.3">
      <c r="A148" s="96"/>
      <c r="B148" s="84" t="s">
        <v>236</v>
      </c>
      <c r="C148" s="96"/>
      <c r="D148" s="96"/>
      <c r="E148" s="96"/>
      <c r="F148" s="67"/>
      <c r="G148" s="94"/>
    </row>
    <row r="149" spans="1:7" ht="33.6" x14ac:dyDescent="0.3">
      <c r="A149" s="96">
        <v>20</v>
      </c>
      <c r="B149" s="84" t="s">
        <v>237</v>
      </c>
      <c r="C149" s="96" t="s">
        <v>178</v>
      </c>
      <c r="D149" s="96" t="s">
        <v>105</v>
      </c>
      <c r="E149" s="96">
        <v>1</v>
      </c>
      <c r="F149" s="67">
        <v>235232550</v>
      </c>
      <c r="G149" s="67">
        <f>E149*F149</f>
        <v>235232550</v>
      </c>
    </row>
    <row r="150" spans="1:7" ht="33.6" hidden="1" customHeight="1" x14ac:dyDescent="0.3">
      <c r="A150" s="96"/>
      <c r="B150" s="84" t="s">
        <v>212</v>
      </c>
      <c r="C150" s="96"/>
      <c r="D150" s="96"/>
      <c r="E150" s="96"/>
      <c r="F150" s="67"/>
      <c r="G150" s="67"/>
    </row>
    <row r="151" spans="1:7" ht="33.6" hidden="1" customHeight="1" x14ac:dyDescent="0.3">
      <c r="A151" s="96"/>
      <c r="B151" s="84" t="s">
        <v>213</v>
      </c>
      <c r="C151" s="96"/>
      <c r="D151" s="96"/>
      <c r="E151" s="96"/>
      <c r="F151" s="67"/>
      <c r="G151" s="67"/>
    </row>
    <row r="152" spans="1:7" ht="50.4" hidden="1" customHeight="1" x14ac:dyDescent="0.3">
      <c r="A152" s="96"/>
      <c r="B152" s="84" t="s">
        <v>238</v>
      </c>
      <c r="C152" s="96"/>
      <c r="D152" s="96"/>
      <c r="E152" s="96"/>
      <c r="F152" s="67"/>
      <c r="G152" s="67"/>
    </row>
    <row r="153" spans="1:7" ht="33.6" hidden="1" customHeight="1" x14ac:dyDescent="0.3">
      <c r="A153" s="96"/>
      <c r="B153" s="84" t="s">
        <v>239</v>
      </c>
      <c r="C153" s="96"/>
      <c r="D153" s="96"/>
      <c r="E153" s="96"/>
      <c r="F153" s="67"/>
      <c r="G153" s="67"/>
    </row>
    <row r="154" spans="1:7" ht="16.8" hidden="1" customHeight="1" x14ac:dyDescent="0.3">
      <c r="A154" s="96"/>
      <c r="B154" s="84" t="s">
        <v>240</v>
      </c>
      <c r="C154" s="96"/>
      <c r="D154" s="96"/>
      <c r="E154" s="96"/>
      <c r="F154" s="67"/>
      <c r="G154" s="67"/>
    </row>
    <row r="155" spans="1:7" ht="33.6" hidden="1" customHeight="1" x14ac:dyDescent="0.3">
      <c r="A155" s="96"/>
      <c r="B155" s="84" t="s">
        <v>241</v>
      </c>
      <c r="C155" s="96"/>
      <c r="D155" s="96"/>
      <c r="E155" s="96"/>
      <c r="F155" s="67"/>
      <c r="G155" s="67"/>
    </row>
    <row r="156" spans="1:7" ht="50.4" hidden="1" customHeight="1" x14ac:dyDescent="0.3">
      <c r="A156" s="96"/>
      <c r="B156" s="84" t="s">
        <v>242</v>
      </c>
      <c r="C156" s="96"/>
      <c r="D156" s="96"/>
      <c r="E156" s="96"/>
      <c r="F156" s="67"/>
      <c r="G156" s="67"/>
    </row>
    <row r="157" spans="1:7" ht="16.8" hidden="1" customHeight="1" x14ac:dyDescent="0.3">
      <c r="A157" s="96"/>
      <c r="B157" s="84" t="s">
        <v>243</v>
      </c>
      <c r="C157" s="96"/>
      <c r="D157" s="96"/>
      <c r="E157" s="96"/>
      <c r="F157" s="67"/>
      <c r="G157" s="67"/>
    </row>
    <row r="158" spans="1:7" ht="16.8" hidden="1" customHeight="1" x14ac:dyDescent="0.3">
      <c r="A158" s="96"/>
      <c r="B158" s="84" t="s">
        <v>244</v>
      </c>
      <c r="C158" s="96"/>
      <c r="D158" s="96"/>
      <c r="E158" s="96"/>
      <c r="F158" s="67"/>
      <c r="G158" s="67"/>
    </row>
    <row r="159" spans="1:7" ht="16.8" hidden="1" customHeight="1" x14ac:dyDescent="0.3">
      <c r="A159" s="96"/>
      <c r="B159" s="84" t="s">
        <v>245</v>
      </c>
      <c r="C159" s="96"/>
      <c r="D159" s="96"/>
      <c r="E159" s="96"/>
      <c r="F159" s="67"/>
      <c r="G159" s="67"/>
    </row>
    <row r="160" spans="1:7" ht="33.6" hidden="1" customHeight="1" x14ac:dyDescent="0.3">
      <c r="A160" s="96"/>
      <c r="B160" s="84" t="s">
        <v>246</v>
      </c>
      <c r="C160" s="96"/>
      <c r="D160" s="96"/>
      <c r="E160" s="96"/>
      <c r="F160" s="67"/>
      <c r="G160" s="67"/>
    </row>
    <row r="161" spans="1:7" ht="16.8" hidden="1" customHeight="1" x14ac:dyDescent="0.3">
      <c r="A161" s="96"/>
      <c r="B161" s="84" t="s">
        <v>247</v>
      </c>
      <c r="C161" s="96"/>
      <c r="D161" s="96"/>
      <c r="E161" s="96"/>
      <c r="F161" s="67"/>
      <c r="G161" s="67"/>
    </row>
    <row r="162" spans="1:7" ht="16.8" hidden="1" customHeight="1" x14ac:dyDescent="0.3">
      <c r="A162" s="96"/>
      <c r="B162" s="84" t="s">
        <v>248</v>
      </c>
      <c r="C162" s="96"/>
      <c r="D162" s="96"/>
      <c r="E162" s="96"/>
      <c r="F162" s="67"/>
      <c r="G162" s="67"/>
    </row>
    <row r="163" spans="1:7" ht="16.8" hidden="1" customHeight="1" x14ac:dyDescent="0.3">
      <c r="A163" s="96"/>
      <c r="B163" s="84" t="s">
        <v>249</v>
      </c>
      <c r="C163" s="96"/>
      <c r="D163" s="96"/>
      <c r="E163" s="96"/>
      <c r="F163" s="67"/>
      <c r="G163" s="67"/>
    </row>
    <row r="164" spans="1:7" ht="16.8" hidden="1" customHeight="1" x14ac:dyDescent="0.3">
      <c r="A164" s="96"/>
      <c r="B164" s="84" t="s">
        <v>250</v>
      </c>
      <c r="C164" s="96"/>
      <c r="D164" s="96"/>
      <c r="E164" s="96"/>
      <c r="F164" s="67"/>
      <c r="G164" s="67"/>
    </row>
    <row r="165" spans="1:7" ht="16.8" hidden="1" customHeight="1" x14ac:dyDescent="0.3">
      <c r="A165" s="96"/>
      <c r="B165" s="84" t="s">
        <v>251</v>
      </c>
      <c r="C165" s="96"/>
      <c r="D165" s="96"/>
      <c r="E165" s="96"/>
      <c r="F165" s="67"/>
      <c r="G165" s="67"/>
    </row>
    <row r="166" spans="1:7" ht="33.6" hidden="1" customHeight="1" x14ac:dyDescent="0.3">
      <c r="A166" s="96"/>
      <c r="B166" s="84" t="s">
        <v>252</v>
      </c>
      <c r="C166" s="96"/>
      <c r="D166" s="96"/>
      <c r="E166" s="96"/>
      <c r="F166" s="67"/>
      <c r="G166" s="67"/>
    </row>
    <row r="167" spans="1:7" ht="33.6" x14ac:dyDescent="0.3">
      <c r="A167" s="96">
        <v>21</v>
      </c>
      <c r="B167" s="84" t="s">
        <v>253</v>
      </c>
      <c r="C167" s="96" t="s">
        <v>178</v>
      </c>
      <c r="D167" s="96" t="s">
        <v>105</v>
      </c>
      <c r="E167" s="96">
        <v>1</v>
      </c>
      <c r="F167" s="67">
        <v>308801850</v>
      </c>
      <c r="G167" s="67">
        <f>E167*F167</f>
        <v>308801850</v>
      </c>
    </row>
    <row r="168" spans="1:7" ht="33.6" hidden="1" customHeight="1" x14ac:dyDescent="0.3">
      <c r="A168" s="96"/>
      <c r="B168" s="84" t="s">
        <v>212</v>
      </c>
      <c r="C168" s="96"/>
      <c r="D168" s="96"/>
      <c r="E168" s="96"/>
      <c r="F168" s="67"/>
      <c r="G168" s="67"/>
    </row>
    <row r="169" spans="1:7" ht="16.8" hidden="1" customHeight="1" x14ac:dyDescent="0.3">
      <c r="A169" s="96"/>
      <c r="B169" s="84" t="s">
        <v>254</v>
      </c>
      <c r="C169" s="96"/>
      <c r="D169" s="96"/>
      <c r="E169" s="96"/>
      <c r="F169" s="67"/>
      <c r="G169" s="67"/>
    </row>
    <row r="170" spans="1:7" ht="16.8" hidden="1" customHeight="1" x14ac:dyDescent="0.3">
      <c r="A170" s="96"/>
      <c r="B170" s="84" t="s">
        <v>255</v>
      </c>
      <c r="C170" s="96"/>
      <c r="D170" s="96"/>
      <c r="E170" s="96"/>
      <c r="F170" s="67"/>
      <c r="G170" s="67"/>
    </row>
    <row r="171" spans="1:7" ht="33.6" hidden="1" customHeight="1" x14ac:dyDescent="0.3">
      <c r="A171" s="96"/>
      <c r="B171" s="84" t="s">
        <v>256</v>
      </c>
      <c r="C171" s="96"/>
      <c r="D171" s="96"/>
      <c r="E171" s="96"/>
      <c r="F171" s="67"/>
      <c r="G171" s="67"/>
    </row>
    <row r="172" spans="1:7" ht="33.6" hidden="1" customHeight="1" x14ac:dyDescent="0.3">
      <c r="A172" s="96"/>
      <c r="B172" s="84" t="s">
        <v>257</v>
      </c>
      <c r="C172" s="96"/>
      <c r="D172" s="96"/>
      <c r="E172" s="96"/>
      <c r="F172" s="67"/>
      <c r="G172" s="67"/>
    </row>
    <row r="173" spans="1:7" ht="33.6" hidden="1" customHeight="1" x14ac:dyDescent="0.3">
      <c r="A173" s="96"/>
      <c r="B173" s="84" t="s">
        <v>258</v>
      </c>
      <c r="C173" s="96"/>
      <c r="D173" s="96"/>
      <c r="E173" s="96"/>
      <c r="F173" s="67"/>
      <c r="G173" s="67"/>
    </row>
    <row r="174" spans="1:7" ht="33.6" hidden="1" customHeight="1" x14ac:dyDescent="0.3">
      <c r="A174" s="96"/>
      <c r="B174" s="84" t="s">
        <v>259</v>
      </c>
      <c r="C174" s="96"/>
      <c r="D174" s="96"/>
      <c r="E174" s="96"/>
      <c r="F174" s="67"/>
      <c r="G174" s="67"/>
    </row>
    <row r="175" spans="1:7" ht="50.4" hidden="1" customHeight="1" x14ac:dyDescent="0.3">
      <c r="A175" s="96"/>
      <c r="B175" s="84" t="s">
        <v>260</v>
      </c>
      <c r="C175" s="96"/>
      <c r="D175" s="96"/>
      <c r="E175" s="96"/>
      <c r="F175" s="67"/>
      <c r="G175" s="67"/>
    </row>
    <row r="176" spans="1:7" ht="33.6" hidden="1" customHeight="1" x14ac:dyDescent="0.3">
      <c r="A176" s="96"/>
      <c r="B176" s="84" t="s">
        <v>261</v>
      </c>
      <c r="C176" s="96"/>
      <c r="D176" s="96"/>
      <c r="E176" s="96"/>
      <c r="F176" s="67"/>
      <c r="G176" s="67"/>
    </row>
    <row r="177" spans="1:7" ht="33.6" hidden="1" customHeight="1" x14ac:dyDescent="0.3">
      <c r="A177" s="96"/>
      <c r="B177" s="84" t="s">
        <v>262</v>
      </c>
      <c r="C177" s="96"/>
      <c r="D177" s="96"/>
      <c r="E177" s="96"/>
      <c r="F177" s="67"/>
      <c r="G177" s="67"/>
    </row>
    <row r="178" spans="1:7" ht="33.6" hidden="1" customHeight="1" x14ac:dyDescent="0.3">
      <c r="A178" s="96"/>
      <c r="B178" s="84" t="s">
        <v>263</v>
      </c>
      <c r="C178" s="96"/>
      <c r="D178" s="96"/>
      <c r="E178" s="96"/>
      <c r="F178" s="67"/>
      <c r="G178" s="67"/>
    </row>
    <row r="179" spans="1:7" ht="16.8" hidden="1" customHeight="1" x14ac:dyDescent="0.3">
      <c r="A179" s="96"/>
      <c r="B179" s="84" t="s">
        <v>264</v>
      </c>
      <c r="C179" s="96"/>
      <c r="D179" s="96"/>
      <c r="E179" s="96"/>
      <c r="F179" s="67"/>
      <c r="G179" s="67"/>
    </row>
    <row r="180" spans="1:7" ht="16.8" hidden="1" customHeight="1" x14ac:dyDescent="0.3">
      <c r="A180" s="96"/>
      <c r="B180" s="84" t="s">
        <v>265</v>
      </c>
      <c r="C180" s="96"/>
      <c r="D180" s="96"/>
      <c r="E180" s="96"/>
      <c r="F180" s="67"/>
      <c r="G180" s="67"/>
    </row>
    <row r="181" spans="1:7" ht="16.8" hidden="1" customHeight="1" x14ac:dyDescent="0.3">
      <c r="A181" s="96"/>
      <c r="B181" s="84" t="s">
        <v>266</v>
      </c>
      <c r="C181" s="96"/>
      <c r="D181" s="96"/>
      <c r="E181" s="96"/>
      <c r="F181" s="67"/>
      <c r="G181" s="67"/>
    </row>
    <row r="182" spans="1:7" ht="33.6" hidden="1" customHeight="1" x14ac:dyDescent="0.3">
      <c r="A182" s="96"/>
      <c r="B182" s="84" t="s">
        <v>267</v>
      </c>
      <c r="C182" s="96"/>
      <c r="D182" s="96"/>
      <c r="E182" s="96"/>
      <c r="F182" s="67"/>
      <c r="G182" s="67"/>
    </row>
    <row r="183" spans="1:7" ht="16.8" hidden="1" customHeight="1" x14ac:dyDescent="0.3">
      <c r="A183" s="96"/>
      <c r="B183" s="84" t="s">
        <v>268</v>
      </c>
      <c r="C183" s="96"/>
      <c r="D183" s="96"/>
      <c r="E183" s="96"/>
      <c r="F183" s="67"/>
      <c r="G183" s="67"/>
    </row>
    <row r="184" spans="1:7" ht="16.8" hidden="1" customHeight="1" x14ac:dyDescent="0.3">
      <c r="A184" s="96"/>
      <c r="B184" s="84" t="s">
        <v>269</v>
      </c>
      <c r="C184" s="96"/>
      <c r="D184" s="96"/>
      <c r="E184" s="96"/>
      <c r="F184" s="67"/>
      <c r="G184" s="67"/>
    </row>
    <row r="185" spans="1:7" ht="33.6" hidden="1" customHeight="1" x14ac:dyDescent="0.3">
      <c r="A185" s="96"/>
      <c r="B185" s="84" t="s">
        <v>270</v>
      </c>
      <c r="C185" s="96"/>
      <c r="D185" s="96"/>
      <c r="E185" s="96"/>
      <c r="F185" s="67"/>
      <c r="G185" s="67"/>
    </row>
    <row r="186" spans="1:7" ht="33.6" hidden="1" customHeight="1" x14ac:dyDescent="0.3">
      <c r="A186" s="96"/>
      <c r="B186" s="84" t="s">
        <v>271</v>
      </c>
      <c r="C186" s="96"/>
      <c r="D186" s="96"/>
      <c r="E186" s="96"/>
      <c r="F186" s="67"/>
      <c r="G186" s="67"/>
    </row>
    <row r="187" spans="1:7" ht="16.8" hidden="1" customHeight="1" x14ac:dyDescent="0.3">
      <c r="A187" s="96"/>
      <c r="B187" s="84" t="s">
        <v>272</v>
      </c>
      <c r="C187" s="96"/>
      <c r="D187" s="96"/>
      <c r="E187" s="96"/>
      <c r="F187" s="67"/>
      <c r="G187" s="67"/>
    </row>
    <row r="188" spans="1:7" ht="16.8" hidden="1" customHeight="1" x14ac:dyDescent="0.3">
      <c r="A188" s="96"/>
      <c r="B188" s="84" t="s">
        <v>273</v>
      </c>
      <c r="C188" s="96"/>
      <c r="D188" s="96"/>
      <c r="E188" s="96"/>
      <c r="F188" s="67"/>
      <c r="G188" s="67"/>
    </row>
    <row r="189" spans="1:7" ht="16.8" hidden="1" customHeight="1" x14ac:dyDescent="0.3">
      <c r="A189" s="96"/>
      <c r="B189" s="84" t="s">
        <v>274</v>
      </c>
      <c r="C189" s="96"/>
      <c r="D189" s="96"/>
      <c r="E189" s="96"/>
      <c r="F189" s="67"/>
      <c r="G189" s="67"/>
    </row>
    <row r="190" spans="1:7" ht="33.6" x14ac:dyDescent="0.3">
      <c r="A190" s="96">
        <v>22</v>
      </c>
      <c r="B190" s="84" t="s">
        <v>275</v>
      </c>
      <c r="C190" s="96" t="s">
        <v>178</v>
      </c>
      <c r="D190" s="96" t="s">
        <v>105</v>
      </c>
      <c r="E190" s="96">
        <v>1</v>
      </c>
      <c r="F190" s="67">
        <v>223045200</v>
      </c>
      <c r="G190" s="67">
        <f>F190*E190</f>
        <v>223045200</v>
      </c>
    </row>
    <row r="191" spans="1:7" ht="33.6" hidden="1" customHeight="1" x14ac:dyDescent="0.3">
      <c r="A191" s="96"/>
      <c r="B191" s="84" t="s">
        <v>212</v>
      </c>
      <c r="C191" s="96"/>
      <c r="D191" s="96"/>
      <c r="E191" s="96"/>
      <c r="F191" s="67"/>
      <c r="G191" s="94"/>
    </row>
    <row r="192" spans="1:7" ht="16.8" hidden="1" customHeight="1" x14ac:dyDescent="0.3">
      <c r="A192" s="96"/>
      <c r="B192" s="84" t="s">
        <v>254</v>
      </c>
      <c r="C192" s="96"/>
      <c r="D192" s="96"/>
      <c r="E192" s="96"/>
      <c r="F192" s="67"/>
      <c r="G192" s="94"/>
    </row>
    <row r="193" spans="1:7" ht="16.8" hidden="1" customHeight="1" x14ac:dyDescent="0.3">
      <c r="A193" s="96"/>
      <c r="B193" s="84" t="s">
        <v>255</v>
      </c>
      <c r="C193" s="96"/>
      <c r="D193" s="96"/>
      <c r="E193" s="96"/>
      <c r="F193" s="67"/>
      <c r="G193" s="94"/>
    </row>
    <row r="194" spans="1:7" ht="16.8" hidden="1" customHeight="1" x14ac:dyDescent="0.3">
      <c r="A194" s="96"/>
      <c r="B194" s="84" t="s">
        <v>276</v>
      </c>
      <c r="C194" s="96"/>
      <c r="D194" s="96"/>
      <c r="E194" s="96"/>
      <c r="F194" s="67"/>
      <c r="G194" s="94"/>
    </row>
    <row r="195" spans="1:7" ht="16.8" hidden="1" customHeight="1" x14ac:dyDescent="0.3">
      <c r="A195" s="96"/>
      <c r="B195" s="84" t="s">
        <v>277</v>
      </c>
      <c r="C195" s="96"/>
      <c r="D195" s="96"/>
      <c r="E195" s="96"/>
      <c r="F195" s="67"/>
      <c r="G195" s="94"/>
    </row>
    <row r="196" spans="1:7" ht="16.8" hidden="1" customHeight="1" x14ac:dyDescent="0.3">
      <c r="A196" s="96"/>
      <c r="B196" s="84" t="s">
        <v>278</v>
      </c>
      <c r="C196" s="96"/>
      <c r="D196" s="96"/>
      <c r="E196" s="96"/>
      <c r="F196" s="67"/>
      <c r="G196" s="94"/>
    </row>
    <row r="197" spans="1:7" ht="33.6" hidden="1" customHeight="1" x14ac:dyDescent="0.3">
      <c r="A197" s="96"/>
      <c r="B197" s="84" t="s">
        <v>279</v>
      </c>
      <c r="C197" s="96"/>
      <c r="D197" s="96"/>
      <c r="E197" s="96"/>
      <c r="F197" s="67"/>
      <c r="G197" s="94"/>
    </row>
    <row r="198" spans="1:7" ht="33.6" hidden="1" customHeight="1" x14ac:dyDescent="0.3">
      <c r="A198" s="96"/>
      <c r="B198" s="84" t="s">
        <v>280</v>
      </c>
      <c r="C198" s="96"/>
      <c r="D198" s="96"/>
      <c r="E198" s="96"/>
      <c r="F198" s="67"/>
      <c r="G198" s="94"/>
    </row>
    <row r="199" spans="1:7" ht="16.8" hidden="1" customHeight="1" x14ac:dyDescent="0.3">
      <c r="A199" s="96"/>
      <c r="B199" s="84" t="s">
        <v>281</v>
      </c>
      <c r="C199" s="96"/>
      <c r="D199" s="96"/>
      <c r="E199" s="96"/>
      <c r="F199" s="67"/>
      <c r="G199" s="94"/>
    </row>
    <row r="200" spans="1:7" ht="16.8" hidden="1" customHeight="1" x14ac:dyDescent="0.3">
      <c r="A200" s="96"/>
      <c r="B200" s="84" t="s">
        <v>282</v>
      </c>
      <c r="C200" s="96"/>
      <c r="D200" s="96"/>
      <c r="E200" s="96"/>
      <c r="F200" s="67"/>
      <c r="G200" s="94"/>
    </row>
    <row r="201" spans="1:7" ht="33.6" hidden="1" customHeight="1" x14ac:dyDescent="0.3">
      <c r="A201" s="96"/>
      <c r="B201" s="84" t="s">
        <v>283</v>
      </c>
      <c r="C201" s="96"/>
      <c r="D201" s="96"/>
      <c r="E201" s="96"/>
      <c r="F201" s="67"/>
      <c r="G201" s="94"/>
    </row>
    <row r="202" spans="1:7" ht="33.6" x14ac:dyDescent="0.3">
      <c r="A202" s="96">
        <v>23</v>
      </c>
      <c r="B202" s="84" t="s">
        <v>284</v>
      </c>
      <c r="C202" s="96"/>
      <c r="D202" s="96"/>
      <c r="E202" s="96"/>
      <c r="F202" s="67"/>
      <c r="G202" s="107"/>
    </row>
    <row r="203" spans="1:7" ht="33.6" x14ac:dyDescent="0.3">
      <c r="A203" s="96">
        <v>23.1</v>
      </c>
      <c r="B203" s="84" t="s">
        <v>285</v>
      </c>
      <c r="C203" s="96" t="s">
        <v>178</v>
      </c>
      <c r="D203" s="96" t="s">
        <v>105</v>
      </c>
      <c r="E203" s="96">
        <v>1</v>
      </c>
      <c r="F203" s="67">
        <v>198336600</v>
      </c>
      <c r="G203" s="67">
        <f>E203*F203</f>
        <v>198336600</v>
      </c>
    </row>
    <row r="204" spans="1:7" ht="33.6" x14ac:dyDescent="0.3">
      <c r="A204" s="96">
        <v>23.2</v>
      </c>
      <c r="B204" s="84" t="s">
        <v>286</v>
      </c>
      <c r="C204" s="96" t="s">
        <v>178</v>
      </c>
      <c r="D204" s="96" t="s">
        <v>181</v>
      </c>
      <c r="E204" s="96">
        <v>2</v>
      </c>
      <c r="F204" s="67">
        <v>72456300</v>
      </c>
      <c r="G204" s="67">
        <f>E204*F204</f>
        <v>144912600</v>
      </c>
    </row>
    <row r="205" spans="1:7" ht="34.200000000000003" customHeight="1" x14ac:dyDescent="0.3">
      <c r="A205" s="96">
        <v>23.3</v>
      </c>
      <c r="B205" s="84" t="s">
        <v>287</v>
      </c>
      <c r="C205" s="96" t="s">
        <v>178</v>
      </c>
      <c r="D205" s="96" t="s">
        <v>181</v>
      </c>
      <c r="E205" s="96">
        <v>1</v>
      </c>
      <c r="F205" s="67">
        <v>29494500</v>
      </c>
      <c r="G205" s="67">
        <f>E205*F205</f>
        <v>29494500</v>
      </c>
    </row>
    <row r="206" spans="1:7" ht="33.6" x14ac:dyDescent="0.3">
      <c r="A206" s="96">
        <v>24</v>
      </c>
      <c r="B206" s="84" t="s">
        <v>288</v>
      </c>
      <c r="C206" s="96" t="s">
        <v>178</v>
      </c>
      <c r="D206" s="96" t="s">
        <v>105</v>
      </c>
      <c r="E206" s="96">
        <v>1</v>
      </c>
      <c r="F206" s="67">
        <v>468851250</v>
      </c>
      <c r="G206" s="67">
        <f>E206*F206</f>
        <v>468851250</v>
      </c>
    </row>
    <row r="207" spans="1:7" ht="16.8" hidden="1" customHeight="1" x14ac:dyDescent="0.3">
      <c r="A207" s="96"/>
      <c r="B207" s="84" t="s">
        <v>289</v>
      </c>
      <c r="C207" s="96"/>
      <c r="D207" s="96"/>
      <c r="E207" s="96"/>
      <c r="F207" s="67"/>
      <c r="G207" s="67"/>
    </row>
    <row r="208" spans="1:7" ht="84" hidden="1" customHeight="1" x14ac:dyDescent="0.3">
      <c r="A208" s="96"/>
      <c r="B208" s="84" t="s">
        <v>290</v>
      </c>
      <c r="C208" s="96"/>
      <c r="D208" s="96"/>
      <c r="E208" s="96"/>
      <c r="F208" s="67"/>
      <c r="G208" s="67"/>
    </row>
    <row r="209" spans="1:7" ht="67.2" hidden="1" customHeight="1" x14ac:dyDescent="0.3">
      <c r="A209" s="96"/>
      <c r="B209" s="84" t="s">
        <v>291</v>
      </c>
      <c r="C209" s="96"/>
      <c r="D209" s="96"/>
      <c r="E209" s="96"/>
      <c r="F209" s="67"/>
      <c r="G209" s="67"/>
    </row>
    <row r="210" spans="1:7" ht="50.4" hidden="1" customHeight="1" x14ac:dyDescent="0.3">
      <c r="A210" s="96"/>
      <c r="B210" s="84" t="s">
        <v>292</v>
      </c>
      <c r="C210" s="96"/>
      <c r="D210" s="96"/>
      <c r="E210" s="96"/>
      <c r="F210" s="67"/>
      <c r="G210" s="67"/>
    </row>
    <row r="211" spans="1:7" ht="33.6" hidden="1" customHeight="1" x14ac:dyDescent="0.3">
      <c r="A211" s="96"/>
      <c r="B211" s="84" t="s">
        <v>293</v>
      </c>
      <c r="C211" s="96"/>
      <c r="D211" s="96"/>
      <c r="E211" s="96"/>
      <c r="F211" s="67"/>
      <c r="G211" s="67"/>
    </row>
    <row r="212" spans="1:7" ht="16.8" hidden="1" customHeight="1" x14ac:dyDescent="0.3">
      <c r="A212" s="96"/>
      <c r="B212" s="84" t="s">
        <v>294</v>
      </c>
      <c r="C212" s="96"/>
      <c r="D212" s="96"/>
      <c r="E212" s="96"/>
      <c r="F212" s="67"/>
      <c r="G212" s="67"/>
    </row>
    <row r="213" spans="1:7" ht="33.6" x14ac:dyDescent="0.3">
      <c r="A213" s="96">
        <v>25</v>
      </c>
      <c r="B213" s="84" t="s">
        <v>295</v>
      </c>
      <c r="C213" s="96" t="s">
        <v>178</v>
      </c>
      <c r="D213" s="96" t="s">
        <v>105</v>
      </c>
      <c r="E213" s="96">
        <v>1</v>
      </c>
      <c r="F213" s="67">
        <v>466222344</v>
      </c>
      <c r="G213" s="67">
        <f>E213*F213</f>
        <v>466222344</v>
      </c>
    </row>
    <row r="214" spans="1:7" ht="16.8" hidden="1" customHeight="1" x14ac:dyDescent="0.3">
      <c r="A214" s="96"/>
      <c r="B214" s="84" t="s">
        <v>296</v>
      </c>
      <c r="C214" s="96"/>
      <c r="D214" s="96"/>
      <c r="E214" s="96"/>
      <c r="F214" s="67"/>
      <c r="G214" s="67"/>
    </row>
    <row r="215" spans="1:7" ht="16.8" hidden="1" customHeight="1" x14ac:dyDescent="0.3">
      <c r="A215" s="96"/>
      <c r="B215" s="84" t="s">
        <v>297</v>
      </c>
      <c r="C215" s="96"/>
      <c r="D215" s="96"/>
      <c r="E215" s="96"/>
      <c r="F215" s="67"/>
      <c r="G215" s="67"/>
    </row>
    <row r="216" spans="1:7" ht="16.8" hidden="1" customHeight="1" x14ac:dyDescent="0.3">
      <c r="A216" s="96"/>
      <c r="B216" s="84" t="s">
        <v>298</v>
      </c>
      <c r="C216" s="96"/>
      <c r="D216" s="96"/>
      <c r="E216" s="96"/>
      <c r="F216" s="67"/>
      <c r="G216" s="67"/>
    </row>
    <row r="217" spans="1:7" ht="16.8" hidden="1" customHeight="1" x14ac:dyDescent="0.3">
      <c r="A217" s="96"/>
      <c r="B217" s="84" t="s">
        <v>299</v>
      </c>
      <c r="C217" s="96"/>
      <c r="D217" s="96"/>
      <c r="E217" s="96"/>
      <c r="F217" s="67"/>
      <c r="G217" s="67"/>
    </row>
    <row r="218" spans="1:7" ht="16.8" hidden="1" customHeight="1" x14ac:dyDescent="0.3">
      <c r="A218" s="96"/>
      <c r="B218" s="84" t="s">
        <v>300</v>
      </c>
      <c r="C218" s="96"/>
      <c r="D218" s="96"/>
      <c r="E218" s="96"/>
      <c r="F218" s="67"/>
      <c r="G218" s="67"/>
    </row>
    <row r="219" spans="1:7" ht="16.8" hidden="1" customHeight="1" x14ac:dyDescent="0.3">
      <c r="A219" s="96"/>
      <c r="B219" s="84" t="s">
        <v>301</v>
      </c>
      <c r="C219" s="96"/>
      <c r="D219" s="96"/>
      <c r="E219" s="96"/>
      <c r="F219" s="67"/>
      <c r="G219" s="67"/>
    </row>
    <row r="220" spans="1:7" ht="33.6" hidden="1" customHeight="1" x14ac:dyDescent="0.3">
      <c r="A220" s="96"/>
      <c r="B220" s="84" t="s">
        <v>302</v>
      </c>
      <c r="C220" s="96"/>
      <c r="D220" s="96"/>
      <c r="E220" s="96"/>
      <c r="F220" s="67"/>
      <c r="G220" s="67"/>
    </row>
    <row r="221" spans="1:7" ht="50.4" hidden="1" customHeight="1" x14ac:dyDescent="0.3">
      <c r="A221" s="96"/>
      <c r="B221" s="84" t="s">
        <v>303</v>
      </c>
      <c r="C221" s="96"/>
      <c r="D221" s="96"/>
      <c r="E221" s="96"/>
      <c r="F221" s="67"/>
      <c r="G221" s="67"/>
    </row>
    <row r="222" spans="1:7" ht="50.4" hidden="1" customHeight="1" x14ac:dyDescent="0.3">
      <c r="A222" s="96"/>
      <c r="B222" s="84" t="s">
        <v>304</v>
      </c>
      <c r="C222" s="96"/>
      <c r="D222" s="96"/>
      <c r="E222" s="96"/>
      <c r="F222" s="67"/>
      <c r="G222" s="67"/>
    </row>
    <row r="223" spans="1:7" ht="16.8" hidden="1" customHeight="1" x14ac:dyDescent="0.3">
      <c r="A223" s="96"/>
      <c r="B223" s="84" t="s">
        <v>305</v>
      </c>
      <c r="C223" s="96"/>
      <c r="D223" s="96"/>
      <c r="E223" s="96"/>
      <c r="F223" s="67"/>
      <c r="G223" s="67"/>
    </row>
    <row r="224" spans="1:7" ht="33.6" hidden="1" customHeight="1" x14ac:dyDescent="0.3">
      <c r="A224" s="96"/>
      <c r="B224" s="84" t="s">
        <v>306</v>
      </c>
      <c r="C224" s="96"/>
      <c r="D224" s="96"/>
      <c r="E224" s="96"/>
      <c r="F224" s="67"/>
      <c r="G224" s="67"/>
    </row>
    <row r="225" spans="1:7" ht="33.6" hidden="1" customHeight="1" x14ac:dyDescent="0.3">
      <c r="A225" s="96"/>
      <c r="B225" s="84" t="s">
        <v>307</v>
      </c>
      <c r="C225" s="96"/>
      <c r="D225" s="96"/>
      <c r="E225" s="96"/>
      <c r="F225" s="67"/>
      <c r="G225" s="67"/>
    </row>
    <row r="226" spans="1:7" ht="16.8" hidden="1" customHeight="1" x14ac:dyDescent="0.3">
      <c r="A226" s="96"/>
      <c r="B226" s="84" t="s">
        <v>308</v>
      </c>
      <c r="C226" s="96"/>
      <c r="D226" s="96"/>
      <c r="E226" s="96"/>
      <c r="F226" s="67"/>
      <c r="G226" s="67"/>
    </row>
    <row r="227" spans="1:7" ht="16.8" hidden="1" customHeight="1" x14ac:dyDescent="0.3">
      <c r="A227" s="96"/>
      <c r="B227" s="84" t="s">
        <v>309</v>
      </c>
      <c r="C227" s="96"/>
      <c r="D227" s="96"/>
      <c r="E227" s="96"/>
      <c r="F227" s="67"/>
      <c r="G227" s="67"/>
    </row>
    <row r="228" spans="1:7" ht="33.6" hidden="1" customHeight="1" x14ac:dyDescent="0.3">
      <c r="A228" s="96"/>
      <c r="B228" s="84" t="s">
        <v>310</v>
      </c>
      <c r="C228" s="96"/>
      <c r="D228" s="96"/>
      <c r="E228" s="96"/>
      <c r="F228" s="67"/>
      <c r="G228" s="67"/>
    </row>
    <row r="229" spans="1:7" ht="16.8" hidden="1" customHeight="1" x14ac:dyDescent="0.3">
      <c r="A229" s="96"/>
      <c r="B229" s="84" t="s">
        <v>311</v>
      </c>
      <c r="C229" s="96"/>
      <c r="D229" s="96"/>
      <c r="E229" s="96"/>
      <c r="F229" s="67"/>
      <c r="G229" s="67"/>
    </row>
    <row r="230" spans="1:7" ht="16.8" hidden="1" customHeight="1" x14ac:dyDescent="0.3">
      <c r="A230" s="96"/>
      <c r="B230" s="84" t="s">
        <v>312</v>
      </c>
      <c r="C230" s="96"/>
      <c r="D230" s="96"/>
      <c r="E230" s="96"/>
      <c r="F230" s="67"/>
      <c r="G230" s="67"/>
    </row>
    <row r="231" spans="1:7" ht="50.4" hidden="1" customHeight="1" x14ac:dyDescent="0.3">
      <c r="A231" s="96"/>
      <c r="B231" s="84" t="s">
        <v>313</v>
      </c>
      <c r="C231" s="96"/>
      <c r="D231" s="96"/>
      <c r="E231" s="96"/>
      <c r="F231" s="67"/>
      <c r="G231" s="67"/>
    </row>
    <row r="232" spans="1:7" ht="33.6" hidden="1" customHeight="1" x14ac:dyDescent="0.3">
      <c r="A232" s="96"/>
      <c r="B232" s="84" t="s">
        <v>314</v>
      </c>
      <c r="C232" s="96"/>
      <c r="D232" s="96"/>
      <c r="E232" s="96"/>
      <c r="F232" s="67"/>
      <c r="G232" s="67"/>
    </row>
    <row r="233" spans="1:7" ht="33.6" x14ac:dyDescent="0.3">
      <c r="A233" s="96">
        <v>26</v>
      </c>
      <c r="B233" s="84" t="s">
        <v>315</v>
      </c>
      <c r="C233" s="96" t="s">
        <v>178</v>
      </c>
      <c r="D233" s="96" t="s">
        <v>105</v>
      </c>
      <c r="E233" s="96">
        <v>1</v>
      </c>
      <c r="F233" s="67">
        <v>349246600</v>
      </c>
      <c r="G233" s="67">
        <f>E233*F233</f>
        <v>349246600</v>
      </c>
    </row>
    <row r="234" spans="1:7" ht="33.6" hidden="1" customHeight="1" x14ac:dyDescent="0.3">
      <c r="A234" s="96"/>
      <c r="B234" s="84" t="s">
        <v>212</v>
      </c>
      <c r="C234" s="96"/>
      <c r="D234" s="96"/>
      <c r="E234" s="96"/>
      <c r="F234" s="67"/>
      <c r="G234" s="67"/>
    </row>
    <row r="235" spans="1:7" ht="16.8" hidden="1" customHeight="1" x14ac:dyDescent="0.3">
      <c r="A235" s="96"/>
      <c r="B235" s="84" t="s">
        <v>316</v>
      </c>
      <c r="C235" s="96"/>
      <c r="D235" s="96"/>
      <c r="E235" s="96"/>
      <c r="F235" s="67"/>
      <c r="G235" s="67"/>
    </row>
    <row r="236" spans="1:7" ht="16.8" hidden="1" customHeight="1" x14ac:dyDescent="0.3">
      <c r="A236" s="96"/>
      <c r="B236" s="84" t="s">
        <v>317</v>
      </c>
      <c r="C236" s="96"/>
      <c r="D236" s="96"/>
      <c r="E236" s="96"/>
      <c r="F236" s="67"/>
      <c r="G236" s="67"/>
    </row>
    <row r="237" spans="1:7" ht="16.8" hidden="1" customHeight="1" x14ac:dyDescent="0.3">
      <c r="A237" s="96"/>
      <c r="B237" s="84" t="s">
        <v>318</v>
      </c>
      <c r="C237" s="96"/>
      <c r="D237" s="96"/>
      <c r="E237" s="96"/>
      <c r="F237" s="67"/>
      <c r="G237" s="67"/>
    </row>
    <row r="238" spans="1:7" ht="33.6" hidden="1" customHeight="1" x14ac:dyDescent="0.3">
      <c r="A238" s="96"/>
      <c r="B238" s="84" t="s">
        <v>319</v>
      </c>
      <c r="C238" s="96"/>
      <c r="D238" s="96"/>
      <c r="E238" s="96"/>
      <c r="F238" s="67"/>
      <c r="G238" s="67"/>
    </row>
    <row r="239" spans="1:7" ht="16.8" hidden="1" customHeight="1" x14ac:dyDescent="0.3">
      <c r="A239" s="96"/>
      <c r="B239" s="84" t="s">
        <v>301</v>
      </c>
      <c r="C239" s="96"/>
      <c r="D239" s="96"/>
      <c r="E239" s="96"/>
      <c r="F239" s="67"/>
      <c r="G239" s="67"/>
    </row>
    <row r="240" spans="1:7" ht="33.6" hidden="1" customHeight="1" x14ac:dyDescent="0.3">
      <c r="A240" s="96"/>
      <c r="B240" s="84" t="s">
        <v>320</v>
      </c>
      <c r="C240" s="96"/>
      <c r="D240" s="96"/>
      <c r="E240" s="96"/>
      <c r="F240" s="67"/>
      <c r="G240" s="67"/>
    </row>
    <row r="241" spans="1:7" ht="33.6" hidden="1" customHeight="1" x14ac:dyDescent="0.3">
      <c r="A241" s="96"/>
      <c r="B241" s="84" t="s">
        <v>321</v>
      </c>
      <c r="C241" s="96"/>
      <c r="D241" s="96"/>
      <c r="E241" s="96"/>
      <c r="F241" s="67"/>
      <c r="G241" s="67"/>
    </row>
    <row r="242" spans="1:7" ht="16.8" hidden="1" customHeight="1" x14ac:dyDescent="0.3">
      <c r="A242" s="96"/>
      <c r="B242" s="84" t="s">
        <v>322</v>
      </c>
      <c r="C242" s="96"/>
      <c r="D242" s="96"/>
      <c r="E242" s="96"/>
      <c r="F242" s="67"/>
      <c r="G242" s="67"/>
    </row>
    <row r="243" spans="1:7" ht="16.8" hidden="1" customHeight="1" x14ac:dyDescent="0.3">
      <c r="A243" s="96"/>
      <c r="B243" s="84" t="s">
        <v>323</v>
      </c>
      <c r="C243" s="96"/>
      <c r="D243" s="96"/>
      <c r="E243" s="96"/>
      <c r="F243" s="67"/>
      <c r="G243" s="67"/>
    </row>
    <row r="244" spans="1:7" ht="33.6" hidden="1" customHeight="1" x14ac:dyDescent="0.3">
      <c r="A244" s="96"/>
      <c r="B244" s="84" t="s">
        <v>324</v>
      </c>
      <c r="C244" s="96"/>
      <c r="D244" s="96"/>
      <c r="E244" s="96"/>
      <c r="F244" s="67"/>
      <c r="G244" s="67"/>
    </row>
    <row r="245" spans="1:7" ht="33.6" x14ac:dyDescent="0.3">
      <c r="A245" s="96">
        <v>27</v>
      </c>
      <c r="B245" s="84" t="s">
        <v>325</v>
      </c>
      <c r="C245" s="96" t="s">
        <v>178</v>
      </c>
      <c r="D245" s="96" t="s">
        <v>105</v>
      </c>
      <c r="E245" s="96">
        <v>1</v>
      </c>
      <c r="F245" s="67">
        <v>449515657</v>
      </c>
      <c r="G245" s="67">
        <f>E245*F245</f>
        <v>449515657</v>
      </c>
    </row>
    <row r="246" spans="1:7" ht="33.6" hidden="1" customHeight="1" x14ac:dyDescent="0.3">
      <c r="A246" s="96"/>
      <c r="B246" s="84" t="s">
        <v>212</v>
      </c>
      <c r="C246" s="96"/>
      <c r="D246" s="96"/>
      <c r="E246" s="96"/>
      <c r="F246" s="95"/>
      <c r="G246" s="67"/>
    </row>
    <row r="247" spans="1:7" ht="16.8" hidden="1" customHeight="1" x14ac:dyDescent="0.3">
      <c r="A247" s="96"/>
      <c r="B247" s="84" t="s">
        <v>297</v>
      </c>
      <c r="C247" s="96"/>
      <c r="D247" s="96"/>
      <c r="E247" s="96"/>
      <c r="F247" s="95"/>
      <c r="G247" s="67"/>
    </row>
    <row r="248" spans="1:7" ht="16.8" hidden="1" customHeight="1" x14ac:dyDescent="0.3">
      <c r="A248" s="96"/>
      <c r="B248" s="84" t="s">
        <v>298</v>
      </c>
      <c r="C248" s="96"/>
      <c r="D248" s="96"/>
      <c r="E248" s="96"/>
      <c r="F248" s="95"/>
      <c r="G248" s="67"/>
    </row>
    <row r="249" spans="1:7" ht="16.8" hidden="1" customHeight="1" x14ac:dyDescent="0.3">
      <c r="A249" s="96"/>
      <c r="B249" s="84" t="s">
        <v>299</v>
      </c>
      <c r="C249" s="96"/>
      <c r="D249" s="96"/>
      <c r="E249" s="96"/>
      <c r="F249" s="95"/>
      <c r="G249" s="67"/>
    </row>
    <row r="250" spans="1:7" ht="16.8" hidden="1" customHeight="1" x14ac:dyDescent="0.3">
      <c r="A250" s="96"/>
      <c r="B250" s="84" t="s">
        <v>326</v>
      </c>
      <c r="C250" s="96"/>
      <c r="D250" s="96"/>
      <c r="E250" s="96"/>
      <c r="F250" s="95"/>
      <c r="G250" s="67"/>
    </row>
    <row r="251" spans="1:7" ht="33.6" hidden="1" customHeight="1" x14ac:dyDescent="0.3">
      <c r="A251" s="96"/>
      <c r="B251" s="84" t="s">
        <v>327</v>
      </c>
      <c r="C251" s="96"/>
      <c r="D251" s="96"/>
      <c r="E251" s="96"/>
      <c r="F251" s="95"/>
      <c r="G251" s="67"/>
    </row>
    <row r="252" spans="1:7" ht="33.6" hidden="1" customHeight="1" x14ac:dyDescent="0.3">
      <c r="A252" s="96"/>
      <c r="B252" s="84" t="s">
        <v>328</v>
      </c>
      <c r="C252" s="96"/>
      <c r="D252" s="96"/>
      <c r="E252" s="96"/>
      <c r="F252" s="95"/>
      <c r="G252" s="67"/>
    </row>
    <row r="253" spans="1:7" ht="33.6" hidden="1" customHeight="1" x14ac:dyDescent="0.3">
      <c r="A253" s="96"/>
      <c r="B253" s="84" t="s">
        <v>329</v>
      </c>
      <c r="C253" s="96"/>
      <c r="D253" s="96"/>
      <c r="E253" s="96"/>
      <c r="F253" s="95"/>
      <c r="G253" s="67"/>
    </row>
    <row r="254" spans="1:7" ht="16.8" hidden="1" customHeight="1" x14ac:dyDescent="0.3">
      <c r="A254" s="96"/>
      <c r="B254" s="84" t="s">
        <v>330</v>
      </c>
      <c r="C254" s="96"/>
      <c r="D254" s="96"/>
      <c r="E254" s="96"/>
      <c r="F254" s="95"/>
      <c r="G254" s="67"/>
    </row>
    <row r="255" spans="1:7" ht="33.6" hidden="1" customHeight="1" x14ac:dyDescent="0.3">
      <c r="A255" s="96"/>
      <c r="B255" s="84" t="s">
        <v>331</v>
      </c>
      <c r="C255" s="96"/>
      <c r="D255" s="96"/>
      <c r="E255" s="96"/>
      <c r="F255" s="95"/>
      <c r="G255" s="67"/>
    </row>
    <row r="256" spans="1:7" ht="33.6" hidden="1" customHeight="1" x14ac:dyDescent="0.3">
      <c r="A256" s="96"/>
      <c r="B256" s="84" t="s">
        <v>306</v>
      </c>
      <c r="C256" s="96"/>
      <c r="D256" s="96"/>
      <c r="E256" s="96"/>
      <c r="F256" s="95"/>
      <c r="G256" s="67"/>
    </row>
    <row r="257" spans="1:7" ht="16.8" hidden="1" customHeight="1" x14ac:dyDescent="0.3">
      <c r="A257" s="96"/>
      <c r="B257" s="84" t="s">
        <v>332</v>
      </c>
      <c r="C257" s="96"/>
      <c r="D257" s="96"/>
      <c r="E257" s="96"/>
      <c r="F257" s="95"/>
      <c r="G257" s="67"/>
    </row>
    <row r="258" spans="1:7" ht="16.8" hidden="1" customHeight="1" x14ac:dyDescent="0.3">
      <c r="A258" s="96"/>
      <c r="B258" s="84" t="s">
        <v>333</v>
      </c>
      <c r="C258" s="96"/>
      <c r="D258" s="96"/>
      <c r="E258" s="96"/>
      <c r="F258" s="95"/>
      <c r="G258" s="67"/>
    </row>
    <row r="259" spans="1:7" ht="33.6" hidden="1" customHeight="1" x14ac:dyDescent="0.3">
      <c r="A259" s="96"/>
      <c r="B259" s="84" t="s">
        <v>334</v>
      </c>
      <c r="C259" s="96"/>
      <c r="D259" s="96"/>
      <c r="E259" s="96"/>
      <c r="F259" s="95"/>
      <c r="G259" s="67"/>
    </row>
    <row r="260" spans="1:7" ht="16.8" hidden="1" customHeight="1" x14ac:dyDescent="0.3">
      <c r="A260" s="96"/>
      <c r="B260" s="84" t="s">
        <v>335</v>
      </c>
      <c r="C260" s="96"/>
      <c r="D260" s="96"/>
      <c r="E260" s="96"/>
      <c r="F260" s="95"/>
      <c r="G260" s="67"/>
    </row>
    <row r="261" spans="1:7" ht="16.8" hidden="1" customHeight="1" x14ac:dyDescent="0.3">
      <c r="A261" s="96"/>
      <c r="B261" s="84" t="s">
        <v>336</v>
      </c>
      <c r="C261" s="96"/>
      <c r="D261" s="96"/>
      <c r="E261" s="96"/>
      <c r="F261" s="95"/>
      <c r="G261" s="67"/>
    </row>
    <row r="262" spans="1:7" ht="16.8" hidden="1" customHeight="1" x14ac:dyDescent="0.3">
      <c r="A262" s="96"/>
      <c r="B262" s="84" t="s">
        <v>337</v>
      </c>
      <c r="C262" s="96"/>
      <c r="D262" s="96"/>
      <c r="E262" s="96"/>
      <c r="F262" s="95"/>
      <c r="G262" s="67"/>
    </row>
    <row r="263" spans="1:7" ht="16.8" hidden="1" customHeight="1" x14ac:dyDescent="0.3">
      <c r="A263" s="96"/>
      <c r="B263" s="84" t="s">
        <v>338</v>
      </c>
      <c r="C263" s="96"/>
      <c r="D263" s="96"/>
      <c r="E263" s="96"/>
      <c r="F263" s="95"/>
      <c r="G263" s="67"/>
    </row>
    <row r="264" spans="1:7" ht="33.6" hidden="1" customHeight="1" x14ac:dyDescent="0.3">
      <c r="A264" s="96"/>
      <c r="B264" s="84" t="s">
        <v>339</v>
      </c>
      <c r="C264" s="96"/>
      <c r="D264" s="96"/>
      <c r="E264" s="96"/>
      <c r="F264" s="95"/>
      <c r="G264" s="67"/>
    </row>
    <row r="265" spans="1:7" ht="33.6" hidden="1" customHeight="1" x14ac:dyDescent="0.3">
      <c r="A265" s="96"/>
      <c r="B265" s="84" t="s">
        <v>340</v>
      </c>
      <c r="C265" s="96"/>
      <c r="D265" s="96"/>
      <c r="E265" s="96"/>
      <c r="F265" s="95"/>
      <c r="G265" s="67"/>
    </row>
    <row r="266" spans="1:7" ht="16.8" hidden="1" customHeight="1" x14ac:dyDescent="0.3">
      <c r="A266" s="96"/>
      <c r="B266" s="84" t="s">
        <v>341</v>
      </c>
      <c r="C266" s="96"/>
      <c r="D266" s="96"/>
      <c r="E266" s="96"/>
      <c r="F266" s="95"/>
      <c r="G266" s="67"/>
    </row>
    <row r="267" spans="1:7" ht="33.6" hidden="1" customHeight="1" x14ac:dyDescent="0.3">
      <c r="A267" s="96"/>
      <c r="B267" s="84" t="s">
        <v>342</v>
      </c>
      <c r="C267" s="96"/>
      <c r="D267" s="96"/>
      <c r="E267" s="96"/>
      <c r="F267" s="95"/>
      <c r="G267" s="67"/>
    </row>
    <row r="268" spans="1:7" ht="16.8" hidden="1" customHeight="1" x14ac:dyDescent="0.3">
      <c r="A268" s="96"/>
      <c r="B268" s="84" t="s">
        <v>343</v>
      </c>
      <c r="C268" s="96"/>
      <c r="D268" s="96"/>
      <c r="E268" s="96"/>
      <c r="F268" s="95"/>
      <c r="G268" s="67"/>
    </row>
    <row r="269" spans="1:7" ht="16.8" hidden="1" customHeight="1" x14ac:dyDescent="0.3">
      <c r="A269" s="96"/>
      <c r="B269" s="84" t="s">
        <v>344</v>
      </c>
      <c r="C269" s="96"/>
      <c r="D269" s="96"/>
      <c r="E269" s="96"/>
      <c r="F269" s="95"/>
      <c r="G269" s="67"/>
    </row>
    <row r="270" spans="1:7" ht="16.8" hidden="1" customHeight="1" x14ac:dyDescent="0.3">
      <c r="A270" s="96"/>
      <c r="B270" s="84" t="s">
        <v>345</v>
      </c>
      <c r="C270" s="96"/>
      <c r="D270" s="96"/>
      <c r="E270" s="96"/>
      <c r="F270" s="95"/>
      <c r="G270" s="67"/>
    </row>
    <row r="271" spans="1:7" ht="16.8" hidden="1" customHeight="1" x14ac:dyDescent="0.3">
      <c r="A271" s="96"/>
      <c r="B271" s="84"/>
      <c r="C271" s="96"/>
      <c r="D271" s="96"/>
      <c r="E271" s="96"/>
      <c r="F271" s="95"/>
      <c r="G271" s="67"/>
    </row>
    <row r="272" spans="1:7" ht="33.6" x14ac:dyDescent="0.3">
      <c r="A272" s="96">
        <v>28</v>
      </c>
      <c r="B272" s="84" t="s">
        <v>346</v>
      </c>
      <c r="C272" s="96" t="s">
        <v>178</v>
      </c>
      <c r="D272" s="96" t="s">
        <v>105</v>
      </c>
      <c r="E272" s="96">
        <v>1</v>
      </c>
      <c r="F272" s="67">
        <v>353336875</v>
      </c>
      <c r="G272" s="67">
        <f>E272*F272</f>
        <v>353336875</v>
      </c>
    </row>
    <row r="273" spans="1:7" ht="33.6" hidden="1" customHeight="1" x14ac:dyDescent="0.3">
      <c r="A273" s="96"/>
      <c r="B273" s="84" t="s">
        <v>212</v>
      </c>
      <c r="C273" s="96"/>
      <c r="D273" s="96"/>
      <c r="E273" s="96"/>
      <c r="F273" s="67"/>
      <c r="G273" s="94"/>
    </row>
    <row r="274" spans="1:7" ht="16.8" hidden="1" customHeight="1" x14ac:dyDescent="0.3">
      <c r="A274" s="96"/>
      <c r="B274" s="84" t="s">
        <v>347</v>
      </c>
      <c r="C274" s="96"/>
      <c r="D274" s="96"/>
      <c r="E274" s="96"/>
      <c r="F274" s="67"/>
      <c r="G274" s="94"/>
    </row>
    <row r="275" spans="1:7" ht="16.8" hidden="1" customHeight="1" x14ac:dyDescent="0.3">
      <c r="A275" s="96"/>
      <c r="B275" s="84" t="s">
        <v>255</v>
      </c>
      <c r="C275" s="96"/>
      <c r="D275" s="96"/>
      <c r="E275" s="96"/>
      <c r="F275" s="67"/>
      <c r="G275" s="94"/>
    </row>
    <row r="276" spans="1:7" ht="16.8" hidden="1" customHeight="1" x14ac:dyDescent="0.3">
      <c r="A276" s="96"/>
      <c r="B276" s="84" t="s">
        <v>348</v>
      </c>
      <c r="C276" s="96"/>
      <c r="D276" s="96"/>
      <c r="E276" s="96"/>
      <c r="F276" s="67"/>
      <c r="G276" s="94"/>
    </row>
    <row r="277" spans="1:7" ht="33.6" hidden="1" customHeight="1" x14ac:dyDescent="0.3">
      <c r="A277" s="96"/>
      <c r="B277" s="84" t="s">
        <v>349</v>
      </c>
      <c r="C277" s="96"/>
      <c r="D277" s="96"/>
      <c r="E277" s="96"/>
      <c r="F277" s="67"/>
      <c r="G277" s="94"/>
    </row>
    <row r="278" spans="1:7" ht="16.8" hidden="1" customHeight="1" x14ac:dyDescent="0.3">
      <c r="A278" s="96"/>
      <c r="B278" s="84" t="s">
        <v>350</v>
      </c>
      <c r="C278" s="96"/>
      <c r="D278" s="96"/>
      <c r="E278" s="96"/>
      <c r="F278" s="67"/>
      <c r="G278" s="94"/>
    </row>
    <row r="279" spans="1:7" ht="50.4" hidden="1" customHeight="1" x14ac:dyDescent="0.3">
      <c r="A279" s="96"/>
      <c r="B279" s="84" t="s">
        <v>351</v>
      </c>
      <c r="C279" s="96"/>
      <c r="D279" s="96"/>
      <c r="E279" s="96"/>
      <c r="F279" s="67"/>
      <c r="G279" s="94"/>
    </row>
    <row r="280" spans="1:7" ht="33.6" hidden="1" customHeight="1" x14ac:dyDescent="0.3">
      <c r="A280" s="96"/>
      <c r="B280" s="84" t="s">
        <v>352</v>
      </c>
      <c r="C280" s="96"/>
      <c r="D280" s="96"/>
      <c r="E280" s="96"/>
      <c r="F280" s="67"/>
      <c r="G280" s="94"/>
    </row>
    <row r="281" spans="1:7" ht="16.8" hidden="1" customHeight="1" x14ac:dyDescent="0.3">
      <c r="A281" s="96"/>
      <c r="B281" s="84" t="s">
        <v>353</v>
      </c>
      <c r="C281" s="96"/>
      <c r="D281" s="96"/>
      <c r="E281" s="96"/>
      <c r="F281" s="67"/>
      <c r="G281" s="94"/>
    </row>
    <row r="282" spans="1:7" ht="16.8" hidden="1" customHeight="1" x14ac:dyDescent="0.3">
      <c r="A282" s="96"/>
      <c r="B282" s="84" t="s">
        <v>354</v>
      </c>
      <c r="C282" s="96"/>
      <c r="D282" s="96"/>
      <c r="E282" s="96"/>
      <c r="F282" s="67"/>
      <c r="G282" s="94"/>
    </row>
    <row r="283" spans="1:7" ht="16.8" hidden="1" customHeight="1" x14ac:dyDescent="0.3">
      <c r="A283" s="96"/>
      <c r="B283" s="84" t="s">
        <v>355</v>
      </c>
      <c r="C283" s="96"/>
      <c r="D283" s="96"/>
      <c r="E283" s="96"/>
      <c r="F283" s="67"/>
      <c r="G283" s="94"/>
    </row>
    <row r="284" spans="1:7" ht="33.6" hidden="1" customHeight="1" x14ac:dyDescent="0.3">
      <c r="A284" s="96"/>
      <c r="B284" s="84" t="s">
        <v>356</v>
      </c>
      <c r="C284" s="96"/>
      <c r="D284" s="96"/>
      <c r="E284" s="96"/>
      <c r="F284" s="67"/>
      <c r="G284" s="94"/>
    </row>
    <row r="285" spans="1:7" ht="18.600000000000001" customHeight="1" x14ac:dyDescent="0.3">
      <c r="A285" s="93">
        <v>29</v>
      </c>
      <c r="B285" s="98" t="s">
        <v>357</v>
      </c>
      <c r="C285" s="93"/>
      <c r="D285" s="93"/>
      <c r="E285" s="93"/>
      <c r="F285" s="115"/>
      <c r="G285" s="109"/>
    </row>
    <row r="286" spans="1:7" ht="15" customHeight="1" x14ac:dyDescent="0.3">
      <c r="A286" s="93"/>
      <c r="B286" s="98"/>
      <c r="C286" s="93"/>
      <c r="D286" s="93"/>
      <c r="E286" s="93"/>
      <c r="F286" s="116"/>
      <c r="G286" s="109"/>
    </row>
    <row r="287" spans="1:7" ht="33.6" x14ac:dyDescent="0.3">
      <c r="A287" s="96">
        <v>29.1</v>
      </c>
      <c r="B287" s="73" t="s">
        <v>285</v>
      </c>
      <c r="C287" s="96" t="s">
        <v>178</v>
      </c>
      <c r="D287" s="96" t="s">
        <v>105</v>
      </c>
      <c r="E287" s="96">
        <v>1</v>
      </c>
      <c r="F287" s="67">
        <v>198336600</v>
      </c>
      <c r="G287" s="67">
        <f>E287*F287</f>
        <v>198336600</v>
      </c>
    </row>
    <row r="288" spans="1:7" ht="33.6" x14ac:dyDescent="0.3">
      <c r="A288" s="96">
        <v>29.2</v>
      </c>
      <c r="B288" s="84" t="s">
        <v>358</v>
      </c>
      <c r="C288" s="96" t="s">
        <v>178</v>
      </c>
      <c r="D288" s="96" t="s">
        <v>181</v>
      </c>
      <c r="E288" s="96">
        <v>2</v>
      </c>
      <c r="F288" s="67">
        <v>72456300</v>
      </c>
      <c r="G288" s="67">
        <f>E288*F288</f>
        <v>144912600</v>
      </c>
    </row>
    <row r="289" spans="1:7" ht="33.6" x14ac:dyDescent="0.3">
      <c r="A289" s="96">
        <v>29.3</v>
      </c>
      <c r="B289" s="84" t="s">
        <v>359</v>
      </c>
      <c r="C289" s="96" t="s">
        <v>178</v>
      </c>
      <c r="D289" s="96" t="s">
        <v>105</v>
      </c>
      <c r="E289" s="96">
        <v>2</v>
      </c>
      <c r="F289" s="67">
        <v>298627360</v>
      </c>
      <c r="G289" s="67">
        <f>E289*F289</f>
        <v>597254720</v>
      </c>
    </row>
    <row r="290" spans="1:7" ht="33.6" hidden="1" customHeight="1" x14ac:dyDescent="0.3">
      <c r="A290" s="96"/>
      <c r="B290" s="84" t="s">
        <v>360</v>
      </c>
      <c r="C290" s="96"/>
      <c r="D290" s="96"/>
      <c r="E290" s="96"/>
      <c r="F290" s="67"/>
      <c r="G290" s="67"/>
    </row>
    <row r="291" spans="1:7" ht="33.6" hidden="1" customHeight="1" x14ac:dyDescent="0.3">
      <c r="A291" s="96"/>
      <c r="B291" s="84" t="s">
        <v>361</v>
      </c>
      <c r="C291" s="96"/>
      <c r="D291" s="96"/>
      <c r="E291" s="96"/>
      <c r="F291" s="67"/>
      <c r="G291" s="67"/>
    </row>
    <row r="292" spans="1:7" ht="33.6" hidden="1" customHeight="1" x14ac:dyDescent="0.3">
      <c r="A292" s="96"/>
      <c r="B292" s="84" t="s">
        <v>362</v>
      </c>
      <c r="C292" s="96"/>
      <c r="D292" s="96"/>
      <c r="E292" s="96"/>
      <c r="F292" s="67"/>
      <c r="G292" s="67"/>
    </row>
    <row r="293" spans="1:7" ht="16.8" hidden="1" customHeight="1" x14ac:dyDescent="0.3">
      <c r="A293" s="96"/>
      <c r="B293" s="84" t="s">
        <v>363</v>
      </c>
      <c r="C293" s="96"/>
      <c r="D293" s="96"/>
      <c r="E293" s="96"/>
      <c r="F293" s="67"/>
      <c r="G293" s="67"/>
    </row>
    <row r="294" spans="1:7" ht="33.6" hidden="1" customHeight="1" x14ac:dyDescent="0.3">
      <c r="A294" s="96"/>
      <c r="B294" s="84" t="s">
        <v>364</v>
      </c>
      <c r="C294" s="96"/>
      <c r="D294" s="96"/>
      <c r="E294" s="96"/>
      <c r="F294" s="67"/>
      <c r="G294" s="67"/>
    </row>
    <row r="295" spans="1:7" ht="16.8" hidden="1" customHeight="1" x14ac:dyDescent="0.3">
      <c r="A295" s="96"/>
      <c r="B295" s="84" t="s">
        <v>365</v>
      </c>
      <c r="C295" s="96"/>
      <c r="D295" s="96"/>
      <c r="E295" s="96"/>
      <c r="F295" s="67"/>
      <c r="G295" s="67"/>
    </row>
    <row r="296" spans="1:7" ht="33.6" hidden="1" customHeight="1" x14ac:dyDescent="0.3">
      <c r="A296" s="96"/>
      <c r="B296" s="84" t="s">
        <v>366</v>
      </c>
      <c r="C296" s="96"/>
      <c r="D296" s="96"/>
      <c r="E296" s="96"/>
      <c r="F296" s="67"/>
      <c r="G296" s="67"/>
    </row>
    <row r="297" spans="1:7" ht="33.6" hidden="1" customHeight="1" x14ac:dyDescent="0.3">
      <c r="A297" s="96"/>
      <c r="B297" s="84" t="s">
        <v>367</v>
      </c>
      <c r="C297" s="96"/>
      <c r="D297" s="96"/>
      <c r="E297" s="96"/>
      <c r="F297" s="67"/>
      <c r="G297" s="67"/>
    </row>
    <row r="298" spans="1:7" ht="16.8" hidden="1" customHeight="1" x14ac:dyDescent="0.3">
      <c r="A298" s="96"/>
      <c r="B298" s="84" t="s">
        <v>368</v>
      </c>
      <c r="C298" s="96"/>
      <c r="D298" s="96"/>
      <c r="E298" s="96"/>
      <c r="F298" s="67"/>
      <c r="G298" s="67"/>
    </row>
    <row r="299" spans="1:7" ht="16.8" hidden="1" customHeight="1" x14ac:dyDescent="0.3">
      <c r="A299" s="96"/>
      <c r="B299" s="84" t="s">
        <v>369</v>
      </c>
      <c r="C299" s="96"/>
      <c r="D299" s="96"/>
      <c r="E299" s="96"/>
      <c r="F299" s="67"/>
      <c r="G299" s="67"/>
    </row>
    <row r="300" spans="1:7" ht="33.6" hidden="1" customHeight="1" x14ac:dyDescent="0.3">
      <c r="A300" s="96"/>
      <c r="B300" s="84" t="s">
        <v>370</v>
      </c>
      <c r="C300" s="96"/>
      <c r="D300" s="96"/>
      <c r="E300" s="96"/>
      <c r="F300" s="67"/>
      <c r="G300" s="67"/>
    </row>
    <row r="301" spans="1:7" ht="50.4" x14ac:dyDescent="0.3">
      <c r="A301" s="96">
        <v>30</v>
      </c>
      <c r="B301" s="84" t="s">
        <v>371</v>
      </c>
      <c r="C301" s="96" t="s">
        <v>178</v>
      </c>
      <c r="D301" s="96" t="s">
        <v>105</v>
      </c>
      <c r="E301" s="96">
        <v>1</v>
      </c>
      <c r="F301" s="67">
        <v>392068440</v>
      </c>
      <c r="G301" s="67">
        <f>E301*F301</f>
        <v>392068440</v>
      </c>
    </row>
    <row r="302" spans="1:7" ht="33.6" x14ac:dyDescent="0.3">
      <c r="A302" s="96">
        <v>31</v>
      </c>
      <c r="B302" s="84" t="s">
        <v>372</v>
      </c>
      <c r="C302" s="96"/>
      <c r="D302" s="96"/>
      <c r="E302" s="96"/>
      <c r="F302" s="97"/>
      <c r="G302" s="108"/>
    </row>
    <row r="303" spans="1:7" ht="33.6" x14ac:dyDescent="0.3">
      <c r="A303" s="96">
        <v>31.1</v>
      </c>
      <c r="B303" s="84" t="s">
        <v>373</v>
      </c>
      <c r="C303" s="96" t="s">
        <v>178</v>
      </c>
      <c r="D303" s="96" t="s">
        <v>105</v>
      </c>
      <c r="E303" s="96">
        <v>1</v>
      </c>
      <c r="F303" s="67">
        <v>190802703</v>
      </c>
      <c r="G303" s="67">
        <f t="shared" ref="G303:G305" si="2">E303*F303</f>
        <v>190802703</v>
      </c>
    </row>
    <row r="304" spans="1:7" ht="33.6" x14ac:dyDescent="0.3">
      <c r="A304" s="96">
        <v>31.2</v>
      </c>
      <c r="B304" s="84" t="s">
        <v>374</v>
      </c>
      <c r="C304" s="96" t="s">
        <v>178</v>
      </c>
      <c r="D304" s="96" t="s">
        <v>181</v>
      </c>
      <c r="E304" s="96">
        <v>1</v>
      </c>
      <c r="F304" s="67">
        <v>74125800</v>
      </c>
      <c r="G304" s="67">
        <f t="shared" si="2"/>
        <v>74125800</v>
      </c>
    </row>
    <row r="305" spans="1:7" ht="33.6" x14ac:dyDescent="0.3">
      <c r="A305" s="96">
        <v>31.3</v>
      </c>
      <c r="B305" s="84" t="s">
        <v>375</v>
      </c>
      <c r="C305" s="96" t="s">
        <v>178</v>
      </c>
      <c r="D305" s="96" t="s">
        <v>181</v>
      </c>
      <c r="E305" s="96">
        <v>1</v>
      </c>
      <c r="F305" s="67">
        <v>27797175</v>
      </c>
      <c r="G305" s="67">
        <f t="shared" si="2"/>
        <v>27797175</v>
      </c>
    </row>
    <row r="306" spans="1:7" ht="50.4" x14ac:dyDescent="0.3">
      <c r="A306" s="96">
        <v>32</v>
      </c>
      <c r="B306" s="84" t="s">
        <v>376</v>
      </c>
      <c r="C306" s="96" t="s">
        <v>178</v>
      </c>
      <c r="D306" s="96" t="s">
        <v>105</v>
      </c>
      <c r="E306" s="96">
        <v>2</v>
      </c>
      <c r="F306" s="67">
        <v>345943327</v>
      </c>
      <c r="G306" s="67">
        <f>E306*F306</f>
        <v>691886654</v>
      </c>
    </row>
    <row r="307" spans="1:7" ht="33.6" hidden="1" x14ac:dyDescent="0.3">
      <c r="A307" s="96"/>
      <c r="B307" s="84" t="s">
        <v>377</v>
      </c>
      <c r="C307" s="96"/>
      <c r="D307" s="96"/>
      <c r="E307" s="96"/>
      <c r="F307" s="95"/>
      <c r="G307" s="94"/>
    </row>
    <row r="308" spans="1:7" ht="16.8" hidden="1" x14ac:dyDescent="0.3">
      <c r="A308" s="96"/>
      <c r="B308" s="84" t="s">
        <v>378</v>
      </c>
      <c r="C308" s="96"/>
      <c r="D308" s="96"/>
      <c r="E308" s="96"/>
      <c r="F308" s="95"/>
      <c r="G308" s="94"/>
    </row>
    <row r="309" spans="1:7" ht="33.6" hidden="1" x14ac:dyDescent="0.3">
      <c r="A309" s="96"/>
      <c r="B309" s="84" t="s">
        <v>379</v>
      </c>
      <c r="C309" s="96"/>
      <c r="D309" s="96"/>
      <c r="E309" s="96"/>
      <c r="F309" s="95"/>
      <c r="G309" s="94"/>
    </row>
    <row r="310" spans="1:7" ht="16.8" hidden="1" x14ac:dyDescent="0.3">
      <c r="A310" s="96"/>
      <c r="B310" s="84" t="s">
        <v>380</v>
      </c>
      <c r="C310" s="96"/>
      <c r="D310" s="96"/>
      <c r="E310" s="96"/>
      <c r="F310" s="95"/>
      <c r="G310" s="94"/>
    </row>
    <row r="311" spans="1:7" ht="16.8" hidden="1" x14ac:dyDescent="0.3">
      <c r="A311" s="96"/>
      <c r="B311" s="84" t="s">
        <v>381</v>
      </c>
      <c r="C311" s="96"/>
      <c r="D311" s="96"/>
      <c r="E311" s="96"/>
      <c r="F311" s="95"/>
      <c r="G311" s="94"/>
    </row>
    <row r="312" spans="1:7" ht="33.6" hidden="1" x14ac:dyDescent="0.3">
      <c r="A312" s="96"/>
      <c r="B312" s="84" t="s">
        <v>382</v>
      </c>
      <c r="C312" s="96"/>
      <c r="D312" s="96"/>
      <c r="E312" s="96"/>
      <c r="F312" s="95"/>
      <c r="G312" s="94"/>
    </row>
    <row r="313" spans="1:7" ht="16.8" hidden="1" x14ac:dyDescent="0.3">
      <c r="A313" s="96"/>
      <c r="B313" s="84" t="s">
        <v>383</v>
      </c>
      <c r="C313" s="96"/>
      <c r="D313" s="96"/>
      <c r="E313" s="96"/>
      <c r="F313" s="95"/>
      <c r="G313" s="94"/>
    </row>
    <row r="314" spans="1:7" ht="16.8" hidden="1" x14ac:dyDescent="0.3">
      <c r="A314" s="96"/>
      <c r="B314" s="84" t="s">
        <v>384</v>
      </c>
      <c r="C314" s="96"/>
      <c r="D314" s="96"/>
      <c r="E314" s="96"/>
      <c r="F314" s="95"/>
      <c r="G314" s="94"/>
    </row>
    <row r="315" spans="1:7" ht="16.8" hidden="1" x14ac:dyDescent="0.3">
      <c r="A315" s="96"/>
      <c r="B315" s="84" t="s">
        <v>385</v>
      </c>
      <c r="C315" s="96"/>
      <c r="D315" s="96"/>
      <c r="E315" s="96"/>
      <c r="F315" s="95"/>
      <c r="G315" s="94"/>
    </row>
    <row r="316" spans="1:7" ht="33.6" hidden="1" x14ac:dyDescent="0.3">
      <c r="A316" s="96"/>
      <c r="B316" s="84" t="s">
        <v>386</v>
      </c>
      <c r="C316" s="96"/>
      <c r="D316" s="96"/>
      <c r="E316" s="96"/>
      <c r="F316" s="95"/>
      <c r="G316" s="94"/>
    </row>
    <row r="317" spans="1:7" ht="16.8" hidden="1" x14ac:dyDescent="0.3">
      <c r="A317" s="96"/>
      <c r="B317" s="84" t="s">
        <v>387</v>
      </c>
      <c r="C317" s="96"/>
      <c r="D317" s="96"/>
      <c r="E317" s="96"/>
      <c r="F317" s="95"/>
      <c r="G317" s="94"/>
    </row>
    <row r="318" spans="1:7" ht="50.4" x14ac:dyDescent="0.3">
      <c r="A318" s="96">
        <v>33</v>
      </c>
      <c r="B318" s="84" t="s">
        <v>388</v>
      </c>
      <c r="C318" s="96"/>
      <c r="D318" s="96"/>
      <c r="E318" s="96"/>
      <c r="F318" s="97"/>
      <c r="G318" s="107"/>
    </row>
    <row r="319" spans="1:7" ht="33.6" x14ac:dyDescent="0.3">
      <c r="A319" s="96">
        <v>33.1</v>
      </c>
      <c r="B319" s="84" t="s">
        <v>389</v>
      </c>
      <c r="C319" s="96" t="s">
        <v>178</v>
      </c>
      <c r="D319" s="96" t="s">
        <v>181</v>
      </c>
      <c r="E319" s="96">
        <v>2</v>
      </c>
      <c r="F319" s="67">
        <v>168118650</v>
      </c>
      <c r="G319" s="67">
        <f>E319*F319</f>
        <v>336237300</v>
      </c>
    </row>
    <row r="320" spans="1:7" ht="50.4" x14ac:dyDescent="0.3">
      <c r="A320" s="96">
        <v>33.200000000000003</v>
      </c>
      <c r="B320" s="84" t="s">
        <v>390</v>
      </c>
      <c r="C320" s="96" t="s">
        <v>178</v>
      </c>
      <c r="D320" s="96" t="s">
        <v>105</v>
      </c>
      <c r="E320" s="96">
        <v>2</v>
      </c>
      <c r="F320" s="67">
        <v>122652600</v>
      </c>
      <c r="G320" s="67">
        <f t="shared" ref="G320:G327" si="3">E320*F320</f>
        <v>245305200</v>
      </c>
    </row>
    <row r="321" spans="1:7" ht="33.6" x14ac:dyDescent="0.3">
      <c r="A321" s="96">
        <v>33.299999999999997</v>
      </c>
      <c r="B321" s="84" t="s">
        <v>391</v>
      </c>
      <c r="C321" s="96" t="s">
        <v>178</v>
      </c>
      <c r="D321" s="96" t="s">
        <v>105</v>
      </c>
      <c r="E321" s="96">
        <v>2</v>
      </c>
      <c r="F321" s="67">
        <v>26712000</v>
      </c>
      <c r="G321" s="67">
        <f t="shared" si="3"/>
        <v>53424000</v>
      </c>
    </row>
    <row r="322" spans="1:7" ht="33.6" x14ac:dyDescent="0.3">
      <c r="A322" s="96">
        <v>33.4</v>
      </c>
      <c r="B322" s="84" t="s">
        <v>392</v>
      </c>
      <c r="C322" s="96" t="s">
        <v>178</v>
      </c>
      <c r="D322" s="96" t="s">
        <v>105</v>
      </c>
      <c r="E322" s="96">
        <v>2</v>
      </c>
      <c r="F322" s="67">
        <v>63089292</v>
      </c>
      <c r="G322" s="67">
        <f t="shared" si="3"/>
        <v>126178584</v>
      </c>
    </row>
    <row r="323" spans="1:7" ht="33.6" x14ac:dyDescent="0.3">
      <c r="A323" s="96">
        <v>33.5</v>
      </c>
      <c r="B323" s="84" t="s">
        <v>393</v>
      </c>
      <c r="C323" s="96" t="s">
        <v>178</v>
      </c>
      <c r="D323" s="96" t="s">
        <v>105</v>
      </c>
      <c r="E323" s="96">
        <v>2</v>
      </c>
      <c r="F323" s="67">
        <v>27745977</v>
      </c>
      <c r="G323" s="67">
        <f t="shared" si="3"/>
        <v>55491954</v>
      </c>
    </row>
    <row r="324" spans="1:7" ht="33.6" x14ac:dyDescent="0.3">
      <c r="A324" s="96">
        <v>33.6</v>
      </c>
      <c r="B324" s="84" t="s">
        <v>394</v>
      </c>
      <c r="C324" s="96" t="s">
        <v>178</v>
      </c>
      <c r="D324" s="96" t="s">
        <v>105</v>
      </c>
      <c r="E324" s="96">
        <v>2</v>
      </c>
      <c r="F324" s="67">
        <v>106733361</v>
      </c>
      <c r="G324" s="67">
        <f t="shared" si="3"/>
        <v>213466722</v>
      </c>
    </row>
    <row r="325" spans="1:7" ht="33.6" x14ac:dyDescent="0.3">
      <c r="A325" s="96">
        <v>33.700000000000003</v>
      </c>
      <c r="B325" s="84" t="s">
        <v>395</v>
      </c>
      <c r="C325" s="96" t="s">
        <v>178</v>
      </c>
      <c r="D325" s="96" t="s">
        <v>105</v>
      </c>
      <c r="E325" s="96">
        <v>2</v>
      </c>
      <c r="F325" s="67">
        <v>35184156</v>
      </c>
      <c r="G325" s="67">
        <f t="shared" si="3"/>
        <v>70368312</v>
      </c>
    </row>
    <row r="326" spans="1:7" ht="67.2" x14ac:dyDescent="0.3">
      <c r="A326" s="96">
        <v>33.799999999999997</v>
      </c>
      <c r="B326" s="84" t="s">
        <v>396</v>
      </c>
      <c r="C326" s="96" t="s">
        <v>178</v>
      </c>
      <c r="D326" s="96" t="s">
        <v>105</v>
      </c>
      <c r="E326" s="96">
        <v>2</v>
      </c>
      <c r="F326" s="67">
        <v>127299375</v>
      </c>
      <c r="G326" s="67">
        <f t="shared" si="3"/>
        <v>254598750</v>
      </c>
    </row>
    <row r="327" spans="1:7" ht="50.4" x14ac:dyDescent="0.3">
      <c r="A327" s="96">
        <v>33.9</v>
      </c>
      <c r="B327" s="84" t="s">
        <v>397</v>
      </c>
      <c r="C327" s="96" t="s">
        <v>178</v>
      </c>
      <c r="D327" s="96" t="s">
        <v>105</v>
      </c>
      <c r="E327" s="96">
        <v>2</v>
      </c>
      <c r="F327" s="67">
        <v>121038750</v>
      </c>
      <c r="G327" s="67">
        <f t="shared" si="3"/>
        <v>242077500</v>
      </c>
    </row>
    <row r="328" spans="1:7" ht="33.6" x14ac:dyDescent="0.3">
      <c r="A328" s="96">
        <v>34</v>
      </c>
      <c r="B328" s="84" t="s">
        <v>398</v>
      </c>
      <c r="C328" s="96"/>
      <c r="D328" s="96"/>
      <c r="E328" s="96"/>
      <c r="F328" s="97"/>
      <c r="G328" s="107"/>
    </row>
    <row r="329" spans="1:7" ht="16.8" x14ac:dyDescent="0.3">
      <c r="A329" s="93">
        <v>34.1</v>
      </c>
      <c r="B329" s="84" t="s">
        <v>399</v>
      </c>
      <c r="C329" s="93" t="s">
        <v>178</v>
      </c>
      <c r="D329" s="93" t="s">
        <v>105</v>
      </c>
      <c r="E329" s="93">
        <v>2</v>
      </c>
      <c r="F329" s="117">
        <v>267071279</v>
      </c>
      <c r="G329" s="117">
        <f>E329*F329</f>
        <v>534142558</v>
      </c>
    </row>
    <row r="330" spans="1:7" ht="67.2" x14ac:dyDescent="0.3">
      <c r="A330" s="93"/>
      <c r="B330" s="84" t="s">
        <v>400</v>
      </c>
      <c r="C330" s="93"/>
      <c r="D330" s="93"/>
      <c r="E330" s="93"/>
      <c r="F330" s="118"/>
      <c r="G330" s="118"/>
    </row>
    <row r="331" spans="1:7" ht="33.6" x14ac:dyDescent="0.3">
      <c r="A331" s="93"/>
      <c r="B331" s="84" t="s">
        <v>401</v>
      </c>
      <c r="C331" s="93"/>
      <c r="D331" s="93"/>
      <c r="E331" s="93"/>
      <c r="F331" s="119"/>
      <c r="G331" s="119"/>
    </row>
    <row r="332" spans="1:7" ht="16.8" x14ac:dyDescent="0.3">
      <c r="A332" s="93">
        <v>34.200000000000003</v>
      </c>
      <c r="B332" s="84" t="s">
        <v>402</v>
      </c>
      <c r="C332" s="93" t="s">
        <v>178</v>
      </c>
      <c r="D332" s="93" t="s">
        <v>105</v>
      </c>
      <c r="E332" s="93">
        <v>2</v>
      </c>
      <c r="F332" s="117">
        <v>81303140</v>
      </c>
      <c r="G332" s="117">
        <f>E332*F332</f>
        <v>162606280</v>
      </c>
    </row>
    <row r="333" spans="1:7" ht="16.8" x14ac:dyDescent="0.3">
      <c r="A333" s="93"/>
      <c r="B333" s="84" t="s">
        <v>403</v>
      </c>
      <c r="C333" s="93"/>
      <c r="D333" s="93"/>
      <c r="E333" s="93"/>
      <c r="F333" s="118"/>
      <c r="G333" s="118"/>
    </row>
    <row r="334" spans="1:7" ht="16.8" x14ac:dyDescent="0.3">
      <c r="A334" s="93"/>
      <c r="B334" s="84" t="s">
        <v>404</v>
      </c>
      <c r="C334" s="93"/>
      <c r="D334" s="93"/>
      <c r="E334" s="93"/>
      <c r="F334" s="118"/>
      <c r="G334" s="118"/>
    </row>
    <row r="335" spans="1:7" ht="16.8" x14ac:dyDescent="0.3">
      <c r="A335" s="93"/>
      <c r="B335" s="84" t="s">
        <v>405</v>
      </c>
      <c r="C335" s="93"/>
      <c r="D335" s="93"/>
      <c r="E335" s="93"/>
      <c r="F335" s="118"/>
      <c r="G335" s="118"/>
    </row>
    <row r="336" spans="1:7" ht="16.8" x14ac:dyDescent="0.3">
      <c r="A336" s="93"/>
      <c r="B336" s="84" t="s">
        <v>406</v>
      </c>
      <c r="C336" s="93"/>
      <c r="D336" s="93"/>
      <c r="E336" s="93"/>
      <c r="F336" s="118"/>
      <c r="G336" s="118"/>
    </row>
    <row r="337" spans="1:7" ht="16.8" x14ac:dyDescent="0.3">
      <c r="A337" s="93"/>
      <c r="B337" s="84" t="s">
        <v>407</v>
      </c>
      <c r="C337" s="93"/>
      <c r="D337" s="93"/>
      <c r="E337" s="93"/>
      <c r="F337" s="119"/>
      <c r="G337" s="119"/>
    </row>
    <row r="338" spans="1:7" ht="16.8" customHeight="1" x14ac:dyDescent="0.3">
      <c r="A338" s="96">
        <v>35</v>
      </c>
      <c r="B338" s="84" t="s">
        <v>408</v>
      </c>
      <c r="C338" s="96" t="s">
        <v>178</v>
      </c>
      <c r="D338" s="96" t="s">
        <v>105</v>
      </c>
      <c r="E338" s="96">
        <v>2</v>
      </c>
      <c r="F338" s="67">
        <v>104842313</v>
      </c>
      <c r="G338" s="67">
        <f>E338*F338</f>
        <v>209684626</v>
      </c>
    </row>
    <row r="339" spans="1:7" ht="100.8" hidden="1" customHeight="1" x14ac:dyDescent="0.3">
      <c r="A339" s="96"/>
      <c r="B339" s="84" t="s">
        <v>409</v>
      </c>
      <c r="C339" s="96"/>
      <c r="D339" s="96"/>
      <c r="E339" s="96"/>
      <c r="F339" s="67"/>
      <c r="G339" s="67"/>
    </row>
    <row r="340" spans="1:7" ht="84" hidden="1" customHeight="1" x14ac:dyDescent="0.3">
      <c r="A340" s="96"/>
      <c r="B340" s="84" t="s">
        <v>410</v>
      </c>
      <c r="C340" s="96"/>
      <c r="D340" s="96"/>
      <c r="E340" s="96"/>
      <c r="F340" s="67"/>
      <c r="G340" s="67"/>
    </row>
    <row r="341" spans="1:7" ht="33.6" hidden="1" customHeight="1" x14ac:dyDescent="0.3">
      <c r="A341" s="96"/>
      <c r="B341" s="84" t="s">
        <v>411</v>
      </c>
      <c r="C341" s="96"/>
      <c r="D341" s="96"/>
      <c r="E341" s="96"/>
      <c r="F341" s="67"/>
      <c r="G341" s="67"/>
    </row>
    <row r="342" spans="1:7" ht="33.6" hidden="1" customHeight="1" x14ac:dyDescent="0.3">
      <c r="A342" s="96"/>
      <c r="B342" s="84" t="s">
        <v>412</v>
      </c>
      <c r="C342" s="96"/>
      <c r="D342" s="96"/>
      <c r="E342" s="96"/>
      <c r="F342" s="67"/>
      <c r="G342" s="67"/>
    </row>
    <row r="343" spans="1:7" ht="33.6" hidden="1" customHeight="1" x14ac:dyDescent="0.3">
      <c r="A343" s="96"/>
      <c r="B343" s="84" t="s">
        <v>413</v>
      </c>
      <c r="C343" s="96"/>
      <c r="D343" s="96"/>
      <c r="E343" s="96"/>
      <c r="F343" s="67"/>
      <c r="G343" s="67"/>
    </row>
    <row r="344" spans="1:7" ht="100.8" hidden="1" customHeight="1" x14ac:dyDescent="0.3">
      <c r="A344" s="96"/>
      <c r="B344" s="84" t="s">
        <v>414</v>
      </c>
      <c r="C344" s="96"/>
      <c r="D344" s="96"/>
      <c r="E344" s="96"/>
      <c r="F344" s="67"/>
      <c r="G344" s="67"/>
    </row>
    <row r="345" spans="1:7" ht="16.8" hidden="1" customHeight="1" x14ac:dyDescent="0.3">
      <c r="A345" s="96"/>
      <c r="B345" s="84" t="s">
        <v>415</v>
      </c>
      <c r="C345" s="96"/>
      <c r="D345" s="96"/>
      <c r="E345" s="96"/>
      <c r="F345" s="67"/>
      <c r="G345" s="67"/>
    </row>
    <row r="346" spans="1:7" ht="16.8" hidden="1" customHeight="1" x14ac:dyDescent="0.3">
      <c r="A346" s="96"/>
      <c r="B346" s="84" t="s">
        <v>416</v>
      </c>
      <c r="C346" s="96"/>
      <c r="D346" s="96"/>
      <c r="E346" s="96"/>
      <c r="F346" s="67"/>
      <c r="G346" s="67"/>
    </row>
    <row r="347" spans="1:7" ht="16.8" hidden="1" customHeight="1" x14ac:dyDescent="0.3">
      <c r="A347" s="96"/>
      <c r="B347" s="84" t="s">
        <v>417</v>
      </c>
      <c r="C347" s="96"/>
      <c r="D347" s="96"/>
      <c r="E347" s="96"/>
      <c r="F347" s="67"/>
      <c r="G347" s="67"/>
    </row>
    <row r="348" spans="1:7" ht="50.4" hidden="1" customHeight="1" x14ac:dyDescent="0.3">
      <c r="A348" s="96"/>
      <c r="B348" s="84" t="s">
        <v>418</v>
      </c>
      <c r="C348" s="96"/>
      <c r="D348" s="96"/>
      <c r="E348" s="96"/>
      <c r="F348" s="67"/>
      <c r="G348" s="67"/>
    </row>
    <row r="349" spans="1:7" ht="33.6" hidden="1" customHeight="1" x14ac:dyDescent="0.3">
      <c r="A349" s="96"/>
      <c r="B349" s="84" t="s">
        <v>419</v>
      </c>
      <c r="C349" s="96"/>
      <c r="D349" s="96"/>
      <c r="E349" s="96"/>
      <c r="F349" s="67"/>
      <c r="G349" s="67"/>
    </row>
    <row r="350" spans="1:7" ht="16.8" customHeight="1" x14ac:dyDescent="0.3">
      <c r="A350" s="96">
        <v>36</v>
      </c>
      <c r="B350" s="84" t="s">
        <v>420</v>
      </c>
      <c r="C350" s="96" t="s">
        <v>178</v>
      </c>
      <c r="D350" s="96" t="s">
        <v>105</v>
      </c>
      <c r="E350" s="96">
        <v>2</v>
      </c>
      <c r="F350" s="67">
        <v>109868651</v>
      </c>
      <c r="G350" s="67">
        <f>E350*F350</f>
        <v>219737302</v>
      </c>
    </row>
    <row r="351" spans="1:7" ht="16.8" hidden="1" customHeight="1" x14ac:dyDescent="0.3">
      <c r="A351" s="96"/>
      <c r="B351" s="84" t="s">
        <v>289</v>
      </c>
      <c r="C351" s="96"/>
      <c r="D351" s="96"/>
      <c r="E351" s="96"/>
      <c r="F351" s="67"/>
      <c r="G351" s="67"/>
    </row>
    <row r="352" spans="1:7" ht="16.8" hidden="1" customHeight="1" x14ac:dyDescent="0.3">
      <c r="A352" s="96"/>
      <c r="B352" s="84" t="s">
        <v>421</v>
      </c>
      <c r="C352" s="96"/>
      <c r="D352" s="96"/>
      <c r="E352" s="96"/>
      <c r="F352" s="67"/>
      <c r="G352" s="67"/>
    </row>
    <row r="353" spans="1:7" ht="33.6" hidden="1" customHeight="1" x14ac:dyDescent="0.3">
      <c r="A353" s="96"/>
      <c r="B353" s="84" t="s">
        <v>422</v>
      </c>
      <c r="C353" s="96"/>
      <c r="D353" s="96"/>
      <c r="E353" s="96"/>
      <c r="F353" s="67"/>
      <c r="G353" s="67"/>
    </row>
    <row r="354" spans="1:7" ht="33.6" hidden="1" customHeight="1" x14ac:dyDescent="0.3">
      <c r="A354" s="96"/>
      <c r="B354" s="84" t="s">
        <v>423</v>
      </c>
      <c r="C354" s="96"/>
      <c r="D354" s="96"/>
      <c r="E354" s="96"/>
      <c r="F354" s="67"/>
      <c r="G354" s="67"/>
    </row>
    <row r="355" spans="1:7" ht="33.6" hidden="1" customHeight="1" x14ac:dyDescent="0.3">
      <c r="A355" s="96"/>
      <c r="B355" s="84" t="s">
        <v>424</v>
      </c>
      <c r="C355" s="96"/>
      <c r="D355" s="96"/>
      <c r="E355" s="96"/>
      <c r="F355" s="67"/>
      <c r="G355" s="67"/>
    </row>
    <row r="356" spans="1:7" ht="33.6" hidden="1" customHeight="1" x14ac:dyDescent="0.3">
      <c r="A356" s="96"/>
      <c r="B356" s="84" t="s">
        <v>425</v>
      </c>
      <c r="C356" s="96"/>
      <c r="D356" s="96"/>
      <c r="E356" s="96"/>
      <c r="F356" s="67"/>
      <c r="G356" s="67"/>
    </row>
    <row r="357" spans="1:7" ht="33.6" hidden="1" customHeight="1" x14ac:dyDescent="0.3">
      <c r="A357" s="96"/>
      <c r="B357" s="84" t="s">
        <v>426</v>
      </c>
      <c r="C357" s="96"/>
      <c r="D357" s="96"/>
      <c r="E357" s="96"/>
      <c r="F357" s="67"/>
      <c r="G357" s="67"/>
    </row>
    <row r="358" spans="1:7" ht="33.6" hidden="1" customHeight="1" x14ac:dyDescent="0.3">
      <c r="A358" s="96"/>
      <c r="B358" s="84" t="s">
        <v>427</v>
      </c>
      <c r="C358" s="96"/>
      <c r="D358" s="96"/>
      <c r="E358" s="96"/>
      <c r="F358" s="67"/>
      <c r="G358" s="67"/>
    </row>
    <row r="359" spans="1:7" ht="33.6" hidden="1" customHeight="1" x14ac:dyDescent="0.3">
      <c r="A359" s="96"/>
      <c r="B359" s="84" t="s">
        <v>428</v>
      </c>
      <c r="C359" s="96"/>
      <c r="D359" s="96"/>
      <c r="E359" s="96"/>
      <c r="F359" s="67"/>
      <c r="G359" s="67"/>
    </row>
    <row r="360" spans="1:7" ht="33.6" hidden="1" customHeight="1" x14ac:dyDescent="0.3">
      <c r="A360" s="96"/>
      <c r="B360" s="84" t="s">
        <v>429</v>
      </c>
      <c r="C360" s="96"/>
      <c r="D360" s="96"/>
      <c r="E360" s="96"/>
      <c r="F360" s="67"/>
      <c r="G360" s="67"/>
    </row>
    <row r="361" spans="1:7" ht="16.8" hidden="1" customHeight="1" x14ac:dyDescent="0.3">
      <c r="A361" s="96"/>
      <c r="B361" s="84" t="s">
        <v>430</v>
      </c>
      <c r="C361" s="96"/>
      <c r="D361" s="96"/>
      <c r="E361" s="96"/>
      <c r="F361" s="67"/>
      <c r="G361" s="67"/>
    </row>
    <row r="362" spans="1:7" ht="33.6" hidden="1" customHeight="1" x14ac:dyDescent="0.3">
      <c r="A362" s="96"/>
      <c r="B362" s="84" t="s">
        <v>431</v>
      </c>
      <c r="C362" s="96"/>
      <c r="D362" s="96"/>
      <c r="E362" s="96"/>
      <c r="F362" s="67"/>
      <c r="G362" s="67"/>
    </row>
    <row r="363" spans="1:7" ht="16.8" hidden="1" customHeight="1" x14ac:dyDescent="0.3">
      <c r="A363" s="96"/>
      <c r="B363" s="84" t="s">
        <v>432</v>
      </c>
      <c r="C363" s="96"/>
      <c r="D363" s="96"/>
      <c r="E363" s="96"/>
      <c r="F363" s="67"/>
      <c r="G363" s="67"/>
    </row>
    <row r="364" spans="1:7" ht="33.6" hidden="1" customHeight="1" x14ac:dyDescent="0.3">
      <c r="A364" s="96"/>
      <c r="B364" s="84" t="s">
        <v>433</v>
      </c>
      <c r="C364" s="96"/>
      <c r="D364" s="96"/>
      <c r="E364" s="96"/>
      <c r="F364" s="67"/>
      <c r="G364" s="67"/>
    </row>
    <row r="365" spans="1:7" ht="50.4" hidden="1" customHeight="1" x14ac:dyDescent="0.3">
      <c r="A365" s="96"/>
      <c r="B365" s="84" t="s">
        <v>434</v>
      </c>
      <c r="C365" s="96"/>
      <c r="D365" s="96"/>
      <c r="E365" s="96"/>
      <c r="F365" s="67"/>
      <c r="G365" s="67"/>
    </row>
    <row r="366" spans="1:7" ht="50.4" x14ac:dyDescent="0.3">
      <c r="A366" s="96">
        <v>37</v>
      </c>
      <c r="B366" s="84" t="s">
        <v>435</v>
      </c>
      <c r="C366" s="96" t="s">
        <v>178</v>
      </c>
      <c r="D366" s="96" t="s">
        <v>105</v>
      </c>
      <c r="E366" s="96">
        <v>1</v>
      </c>
      <c r="F366" s="67">
        <v>1048419288</v>
      </c>
      <c r="G366" s="67">
        <f>E366*F366</f>
        <v>1048419288</v>
      </c>
    </row>
    <row r="367" spans="1:7" ht="16.8" hidden="1" customHeight="1" x14ac:dyDescent="0.3">
      <c r="A367" s="96"/>
      <c r="B367" s="84" t="s">
        <v>436</v>
      </c>
      <c r="C367" s="96"/>
      <c r="D367" s="96"/>
      <c r="E367" s="96"/>
      <c r="F367" s="67"/>
      <c r="G367" s="67"/>
    </row>
    <row r="368" spans="1:7" ht="134.4" hidden="1" customHeight="1" x14ac:dyDescent="0.3">
      <c r="A368" s="96"/>
      <c r="B368" s="84" t="s">
        <v>437</v>
      </c>
      <c r="C368" s="96"/>
      <c r="D368" s="96"/>
      <c r="E368" s="96"/>
      <c r="F368" s="67"/>
      <c r="G368" s="67"/>
    </row>
    <row r="369" spans="1:7" ht="67.2" hidden="1" customHeight="1" x14ac:dyDescent="0.3">
      <c r="A369" s="96"/>
      <c r="B369" s="84" t="s">
        <v>438</v>
      </c>
      <c r="C369" s="96"/>
      <c r="D369" s="96"/>
      <c r="E369" s="96"/>
      <c r="F369" s="67"/>
      <c r="G369" s="67"/>
    </row>
    <row r="370" spans="1:7" ht="33.6" hidden="1" customHeight="1" x14ac:dyDescent="0.3">
      <c r="A370" s="96"/>
      <c r="B370" s="84" t="s">
        <v>439</v>
      </c>
      <c r="C370" s="96"/>
      <c r="D370" s="96"/>
      <c r="E370" s="96"/>
      <c r="F370" s="67"/>
      <c r="G370" s="67"/>
    </row>
    <row r="371" spans="1:7" ht="84" hidden="1" customHeight="1" x14ac:dyDescent="0.3">
      <c r="A371" s="96"/>
      <c r="B371" s="84" t="s">
        <v>440</v>
      </c>
      <c r="C371" s="96"/>
      <c r="D371" s="96"/>
      <c r="E371" s="96"/>
      <c r="F371" s="67"/>
      <c r="G371" s="67"/>
    </row>
    <row r="372" spans="1:7" ht="100.8" hidden="1" customHeight="1" x14ac:dyDescent="0.3">
      <c r="A372" s="96"/>
      <c r="B372" s="84" t="s">
        <v>441</v>
      </c>
      <c r="C372" s="96"/>
      <c r="D372" s="96"/>
      <c r="E372" s="96"/>
      <c r="F372" s="67"/>
      <c r="G372" s="67"/>
    </row>
    <row r="373" spans="1:7" ht="67.2" hidden="1" customHeight="1" x14ac:dyDescent="0.3">
      <c r="A373" s="96"/>
      <c r="B373" s="84" t="s">
        <v>442</v>
      </c>
      <c r="C373" s="96"/>
      <c r="D373" s="96"/>
      <c r="E373" s="96"/>
      <c r="F373" s="67"/>
      <c r="G373" s="67"/>
    </row>
    <row r="374" spans="1:7" ht="67.2" hidden="1" customHeight="1" x14ac:dyDescent="0.3">
      <c r="A374" s="96"/>
      <c r="B374" s="84" t="s">
        <v>443</v>
      </c>
      <c r="C374" s="96"/>
      <c r="D374" s="96"/>
      <c r="E374" s="96"/>
      <c r="F374" s="67"/>
      <c r="G374" s="67"/>
    </row>
    <row r="375" spans="1:7" ht="16.8" hidden="1" customHeight="1" x14ac:dyDescent="0.3">
      <c r="A375" s="96"/>
      <c r="B375" s="84" t="s">
        <v>444</v>
      </c>
      <c r="C375" s="96"/>
      <c r="D375" s="96"/>
      <c r="E375" s="96"/>
      <c r="F375" s="67"/>
      <c r="G375" s="67"/>
    </row>
    <row r="376" spans="1:7" ht="33.6" hidden="1" customHeight="1" x14ac:dyDescent="0.3">
      <c r="A376" s="96"/>
      <c r="B376" s="84" t="s">
        <v>445</v>
      </c>
      <c r="C376" s="96"/>
      <c r="D376" s="96"/>
      <c r="E376" s="96"/>
      <c r="F376" s="67"/>
      <c r="G376" s="67"/>
    </row>
    <row r="377" spans="1:7" ht="16.8" hidden="1" customHeight="1" x14ac:dyDescent="0.3">
      <c r="A377" s="96"/>
      <c r="B377" s="84" t="s">
        <v>446</v>
      </c>
      <c r="C377" s="96"/>
      <c r="D377" s="96"/>
      <c r="E377" s="96"/>
      <c r="F377" s="67"/>
      <c r="G377" s="67"/>
    </row>
    <row r="378" spans="1:7" ht="16.8" hidden="1" customHeight="1" x14ac:dyDescent="0.3">
      <c r="A378" s="96"/>
      <c r="B378" s="84" t="s">
        <v>447</v>
      </c>
      <c r="C378" s="96"/>
      <c r="D378" s="96"/>
      <c r="E378" s="96"/>
      <c r="F378" s="67"/>
      <c r="G378" s="67"/>
    </row>
    <row r="379" spans="1:7" ht="33.6" hidden="1" customHeight="1" x14ac:dyDescent="0.3">
      <c r="A379" s="96"/>
      <c r="B379" s="84" t="s">
        <v>448</v>
      </c>
      <c r="C379" s="96"/>
      <c r="D379" s="96"/>
      <c r="E379" s="96"/>
      <c r="F379" s="67"/>
      <c r="G379" s="67"/>
    </row>
    <row r="380" spans="1:7" ht="16.8" hidden="1" customHeight="1" x14ac:dyDescent="0.3">
      <c r="A380" s="96"/>
      <c r="B380" s="84" t="s">
        <v>449</v>
      </c>
      <c r="C380" s="96"/>
      <c r="D380" s="96"/>
      <c r="E380" s="96"/>
      <c r="F380" s="67"/>
      <c r="G380" s="67"/>
    </row>
    <row r="381" spans="1:7" ht="33.6" hidden="1" customHeight="1" x14ac:dyDescent="0.3">
      <c r="A381" s="96"/>
      <c r="B381" s="84" t="s">
        <v>450</v>
      </c>
      <c r="C381" s="96"/>
      <c r="D381" s="96"/>
      <c r="E381" s="96"/>
      <c r="F381" s="67"/>
      <c r="G381" s="67"/>
    </row>
    <row r="382" spans="1:7" ht="16.8" hidden="1" customHeight="1" x14ac:dyDescent="0.3">
      <c r="A382" s="96"/>
      <c r="B382" s="84" t="s">
        <v>451</v>
      </c>
      <c r="C382" s="96"/>
      <c r="D382" s="96"/>
      <c r="E382" s="96"/>
      <c r="F382" s="67"/>
      <c r="G382" s="67"/>
    </row>
    <row r="383" spans="1:7" ht="33.6" hidden="1" customHeight="1" x14ac:dyDescent="0.3">
      <c r="A383" s="96"/>
      <c r="B383" s="84" t="s">
        <v>452</v>
      </c>
      <c r="C383" s="96"/>
      <c r="D383" s="96"/>
      <c r="E383" s="96"/>
      <c r="F383" s="67"/>
      <c r="G383" s="67"/>
    </row>
    <row r="384" spans="1:7" ht="33.6" hidden="1" customHeight="1" x14ac:dyDescent="0.3">
      <c r="A384" s="96"/>
      <c r="B384" s="84" t="s">
        <v>453</v>
      </c>
      <c r="C384" s="96"/>
      <c r="D384" s="96"/>
      <c r="E384" s="96"/>
      <c r="F384" s="67"/>
      <c r="G384" s="67"/>
    </row>
    <row r="385" spans="1:7" ht="33.6" hidden="1" customHeight="1" x14ac:dyDescent="0.3">
      <c r="A385" s="96"/>
      <c r="B385" s="84" t="s">
        <v>454</v>
      </c>
      <c r="C385" s="96"/>
      <c r="D385" s="96"/>
      <c r="E385" s="96"/>
      <c r="F385" s="67"/>
      <c r="G385" s="67"/>
    </row>
    <row r="386" spans="1:7" ht="33.6" hidden="1" customHeight="1" x14ac:dyDescent="0.3">
      <c r="A386" s="96"/>
      <c r="B386" s="84" t="s">
        <v>455</v>
      </c>
      <c r="C386" s="96"/>
      <c r="D386" s="96"/>
      <c r="E386" s="96"/>
      <c r="F386" s="67"/>
      <c r="G386" s="67"/>
    </row>
    <row r="387" spans="1:7" ht="33.6" hidden="1" customHeight="1" x14ac:dyDescent="0.3">
      <c r="A387" s="96"/>
      <c r="B387" s="84" t="s">
        <v>456</v>
      </c>
      <c r="C387" s="96"/>
      <c r="D387" s="96"/>
      <c r="E387" s="96"/>
      <c r="F387" s="67"/>
      <c r="G387" s="67"/>
    </row>
    <row r="388" spans="1:7" ht="33.6" hidden="1" customHeight="1" x14ac:dyDescent="0.3">
      <c r="A388" s="96"/>
      <c r="B388" s="84" t="s">
        <v>457</v>
      </c>
      <c r="C388" s="96"/>
      <c r="D388" s="96"/>
      <c r="E388" s="96"/>
      <c r="F388" s="67"/>
      <c r="G388" s="67"/>
    </row>
    <row r="389" spans="1:7" ht="16.8" x14ac:dyDescent="0.3">
      <c r="A389" s="103"/>
      <c r="B389" s="84" t="s">
        <v>458</v>
      </c>
      <c r="C389" s="111" t="s">
        <v>63</v>
      </c>
      <c r="D389" s="96" t="s">
        <v>459</v>
      </c>
      <c r="E389" s="96">
        <v>60</v>
      </c>
      <c r="F389" s="67">
        <v>198000</v>
      </c>
      <c r="G389" s="67">
        <f>E389*F389</f>
        <v>11880000</v>
      </c>
    </row>
    <row r="390" spans="1:7" ht="31.2" customHeight="1" x14ac:dyDescent="0.3">
      <c r="A390" s="113" t="s">
        <v>777</v>
      </c>
      <c r="B390" s="113"/>
      <c r="C390" s="113"/>
      <c r="D390" s="113"/>
      <c r="E390" s="113"/>
      <c r="F390" s="113"/>
      <c r="G390" s="91">
        <f>G122+G8</f>
        <v>19162939339.5</v>
      </c>
    </row>
  </sheetData>
  <mergeCells count="35">
    <mergeCell ref="A1:G1"/>
    <mergeCell ref="A2:G2"/>
    <mergeCell ref="A3:G3"/>
    <mergeCell ref="A5:G5"/>
    <mergeCell ref="A9:A28"/>
    <mergeCell ref="A112:G112"/>
    <mergeCell ref="A113:G113"/>
    <mergeCell ref="A114:G114"/>
    <mergeCell ref="A115:G115"/>
    <mergeCell ref="A116:G116"/>
    <mergeCell ref="A117:G117"/>
    <mergeCell ref="A118:G118"/>
    <mergeCell ref="A119:G119"/>
    <mergeCell ref="A120:G120"/>
    <mergeCell ref="A121:G121"/>
    <mergeCell ref="G285:G286"/>
    <mergeCell ref="A285:A286"/>
    <mergeCell ref="B285:B286"/>
    <mergeCell ref="C285:C286"/>
    <mergeCell ref="D285:D286"/>
    <mergeCell ref="E285:E286"/>
    <mergeCell ref="F285:F286"/>
    <mergeCell ref="A329:A331"/>
    <mergeCell ref="C329:C331"/>
    <mergeCell ref="D329:D331"/>
    <mergeCell ref="E329:E331"/>
    <mergeCell ref="F329:F331"/>
    <mergeCell ref="G329:G331"/>
    <mergeCell ref="A332:A337"/>
    <mergeCell ref="C332:C337"/>
    <mergeCell ref="D332:D337"/>
    <mergeCell ref="E332:E337"/>
    <mergeCell ref="F332:F337"/>
    <mergeCell ref="G332:G337"/>
    <mergeCell ref="A390:F390"/>
  </mergeCells>
  <pageMargins left="0.31" right="0.11"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8"/>
  <sheetViews>
    <sheetView workbookViewId="0">
      <selection activeCell="B100" sqref="B100"/>
    </sheetView>
  </sheetViews>
  <sheetFormatPr defaultRowHeight="14.4" x14ac:dyDescent="0.3"/>
  <cols>
    <col min="1" max="1" width="6.33203125" style="102" customWidth="1"/>
    <col min="2" max="2" width="33.6640625" customWidth="1"/>
    <col min="3" max="3" width="8.88671875" style="102"/>
    <col min="4" max="4" width="6.33203125" style="102" customWidth="1"/>
    <col min="5" max="5" width="8.88671875" style="102"/>
    <col min="6" max="7" width="19.33203125" customWidth="1"/>
  </cols>
  <sheetData>
    <row r="1" spans="1:7" ht="20.399999999999999" x14ac:dyDescent="0.3">
      <c r="A1" s="56" t="s">
        <v>461</v>
      </c>
      <c r="B1" s="56"/>
      <c r="C1" s="56"/>
      <c r="D1" s="56"/>
      <c r="E1" s="56"/>
      <c r="F1" s="56"/>
      <c r="G1" s="56"/>
    </row>
    <row r="2" spans="1:7" ht="20.399999999999999" x14ac:dyDescent="0.3">
      <c r="A2" s="57" t="s">
        <v>778</v>
      </c>
      <c r="B2" s="57"/>
      <c r="C2" s="57"/>
      <c r="D2" s="57"/>
      <c r="E2" s="57"/>
      <c r="F2" s="57"/>
      <c r="G2" s="57"/>
    </row>
    <row r="3" spans="1:7" ht="20.399999999999999" x14ac:dyDescent="0.3">
      <c r="A3" s="57" t="s">
        <v>462</v>
      </c>
      <c r="B3" s="57"/>
      <c r="C3" s="57"/>
      <c r="D3" s="57"/>
      <c r="E3" s="57"/>
      <c r="F3" s="57"/>
      <c r="G3" s="57"/>
    </row>
    <row r="5" spans="1:7" ht="163.19999999999999" hidden="1" customHeight="1" x14ac:dyDescent="0.3">
      <c r="A5" s="58" t="s">
        <v>463</v>
      </c>
      <c r="B5" s="58"/>
      <c r="C5" s="58"/>
      <c r="D5" s="58"/>
      <c r="E5" s="58"/>
      <c r="F5" s="58"/>
      <c r="G5" s="58"/>
    </row>
    <row r="7" spans="1:7" ht="33.6" x14ac:dyDescent="0.3">
      <c r="A7" s="92" t="s">
        <v>60</v>
      </c>
      <c r="B7" s="92" t="s">
        <v>1</v>
      </c>
      <c r="C7" s="92" t="s">
        <v>62</v>
      </c>
      <c r="D7" s="92" t="s">
        <v>97</v>
      </c>
      <c r="E7" s="92" t="s">
        <v>98</v>
      </c>
      <c r="F7" s="92" t="s">
        <v>99</v>
      </c>
      <c r="G7" s="92" t="s">
        <v>100</v>
      </c>
    </row>
    <row r="8" spans="1:7" ht="33.6" x14ac:dyDescent="0.3">
      <c r="A8" s="99"/>
      <c r="B8" s="100" t="s">
        <v>464</v>
      </c>
      <c r="C8" s="103"/>
      <c r="D8" s="103"/>
      <c r="E8" s="103"/>
      <c r="F8" s="101"/>
      <c r="G8" s="67"/>
    </row>
    <row r="9" spans="1:7" ht="33.6" x14ac:dyDescent="0.3">
      <c r="A9" s="96">
        <v>1</v>
      </c>
      <c r="B9" s="84" t="s">
        <v>465</v>
      </c>
      <c r="C9" s="96" t="s">
        <v>104</v>
      </c>
      <c r="D9" s="96" t="s">
        <v>105</v>
      </c>
      <c r="E9" s="96">
        <v>5</v>
      </c>
      <c r="F9" s="67">
        <v>375789339.43000001</v>
      </c>
      <c r="G9" s="67">
        <f>F9*E9</f>
        <v>1878946697.1500001</v>
      </c>
    </row>
    <row r="10" spans="1:7" ht="16.8" hidden="1" x14ac:dyDescent="0.3">
      <c r="A10" s="96"/>
      <c r="B10" s="84" t="s">
        <v>466</v>
      </c>
      <c r="C10" s="96"/>
      <c r="D10" s="96"/>
      <c r="E10" s="96"/>
      <c r="F10" s="94"/>
      <c r="G10" s="94"/>
    </row>
    <row r="11" spans="1:7" ht="16.8" hidden="1" x14ac:dyDescent="0.3">
      <c r="A11" s="96"/>
      <c r="B11" s="84" t="s">
        <v>467</v>
      </c>
      <c r="C11" s="96"/>
      <c r="D11" s="96"/>
      <c r="E11" s="96"/>
      <c r="F11" s="94"/>
      <c r="G11" s="94"/>
    </row>
    <row r="12" spans="1:7" ht="16.8" hidden="1" x14ac:dyDescent="0.3">
      <c r="A12" s="96"/>
      <c r="B12" s="84" t="s">
        <v>468</v>
      </c>
      <c r="C12" s="96"/>
      <c r="D12" s="96"/>
      <c r="E12" s="96"/>
      <c r="F12" s="94"/>
      <c r="G12" s="94"/>
    </row>
    <row r="13" spans="1:7" ht="16.8" hidden="1" x14ac:dyDescent="0.3">
      <c r="A13" s="96"/>
      <c r="B13" s="84" t="s">
        <v>469</v>
      </c>
      <c r="C13" s="96"/>
      <c r="D13" s="96"/>
      <c r="E13" s="96"/>
      <c r="F13" s="94"/>
      <c r="G13" s="94"/>
    </row>
    <row r="14" spans="1:7" ht="16.8" hidden="1" x14ac:dyDescent="0.3">
      <c r="A14" s="96"/>
      <c r="B14" s="84" t="s">
        <v>470</v>
      </c>
      <c r="C14" s="96"/>
      <c r="D14" s="96"/>
      <c r="E14" s="96"/>
      <c r="F14" s="94"/>
      <c r="G14" s="94"/>
    </row>
    <row r="15" spans="1:7" ht="33.6" hidden="1" x14ac:dyDescent="0.3">
      <c r="A15" s="96"/>
      <c r="B15" s="84" t="s">
        <v>471</v>
      </c>
      <c r="C15" s="96"/>
      <c r="D15" s="96"/>
      <c r="E15" s="96"/>
      <c r="F15" s="94"/>
      <c r="G15" s="94"/>
    </row>
    <row r="16" spans="1:7" ht="16.8" hidden="1" x14ac:dyDescent="0.3">
      <c r="A16" s="96"/>
      <c r="B16" s="84" t="s">
        <v>472</v>
      </c>
      <c r="C16" s="96"/>
      <c r="D16" s="96"/>
      <c r="E16" s="96"/>
      <c r="F16" s="94"/>
      <c r="G16" s="94"/>
    </row>
    <row r="17" spans="1:7" ht="16.8" hidden="1" x14ac:dyDescent="0.3">
      <c r="A17" s="96"/>
      <c r="B17" s="84" t="s">
        <v>473</v>
      </c>
      <c r="C17" s="96"/>
      <c r="D17" s="96"/>
      <c r="E17" s="96"/>
      <c r="F17" s="94"/>
      <c r="G17" s="94"/>
    </row>
    <row r="18" spans="1:7" ht="16.8" hidden="1" x14ac:dyDescent="0.3">
      <c r="A18" s="96"/>
      <c r="B18" s="84" t="s">
        <v>474</v>
      </c>
      <c r="C18" s="96"/>
      <c r="D18" s="96"/>
      <c r="E18" s="96"/>
      <c r="F18" s="94"/>
      <c r="G18" s="94"/>
    </row>
    <row r="19" spans="1:7" ht="16.8" hidden="1" x14ac:dyDescent="0.3">
      <c r="A19" s="96"/>
      <c r="B19" s="84" t="s">
        <v>475</v>
      </c>
      <c r="C19" s="96"/>
      <c r="D19" s="96"/>
      <c r="E19" s="96"/>
      <c r="F19" s="94"/>
      <c r="G19" s="94"/>
    </row>
    <row r="20" spans="1:7" ht="16.8" hidden="1" x14ac:dyDescent="0.3">
      <c r="A20" s="96"/>
      <c r="B20" s="84" t="s">
        <v>476</v>
      </c>
      <c r="C20" s="96"/>
      <c r="D20" s="96"/>
      <c r="E20" s="96"/>
      <c r="F20" s="94"/>
      <c r="G20" s="94"/>
    </row>
    <row r="21" spans="1:7" ht="16.8" hidden="1" x14ac:dyDescent="0.3">
      <c r="A21" s="96"/>
      <c r="B21" s="84" t="s">
        <v>477</v>
      </c>
      <c r="C21" s="96"/>
      <c r="D21" s="96"/>
      <c r="E21" s="96"/>
      <c r="F21" s="94"/>
      <c r="G21" s="94"/>
    </row>
    <row r="22" spans="1:7" ht="16.8" hidden="1" x14ac:dyDescent="0.3">
      <c r="A22" s="96"/>
      <c r="B22" s="84" t="s">
        <v>478</v>
      </c>
      <c r="C22" s="96"/>
      <c r="D22" s="96"/>
      <c r="E22" s="96"/>
      <c r="F22" s="94"/>
      <c r="G22" s="94"/>
    </row>
    <row r="23" spans="1:7" ht="16.8" hidden="1" x14ac:dyDescent="0.3">
      <c r="A23" s="96"/>
      <c r="B23" s="84" t="s">
        <v>479</v>
      </c>
      <c r="C23" s="96"/>
      <c r="D23" s="96"/>
      <c r="E23" s="96"/>
      <c r="F23" s="94"/>
      <c r="G23" s="94"/>
    </row>
    <row r="24" spans="1:7" ht="16.8" hidden="1" x14ac:dyDescent="0.3">
      <c r="A24" s="96"/>
      <c r="B24" s="84" t="s">
        <v>480</v>
      </c>
      <c r="C24" s="96"/>
      <c r="D24" s="96"/>
      <c r="E24" s="96"/>
      <c r="F24" s="94"/>
      <c r="G24" s="94"/>
    </row>
    <row r="25" spans="1:7" ht="16.8" hidden="1" x14ac:dyDescent="0.3">
      <c r="A25" s="96"/>
      <c r="B25" s="84" t="s">
        <v>481</v>
      </c>
      <c r="C25" s="96"/>
      <c r="D25" s="96"/>
      <c r="E25" s="96"/>
      <c r="F25" s="94"/>
      <c r="G25" s="94"/>
    </row>
    <row r="26" spans="1:7" ht="16.8" hidden="1" x14ac:dyDescent="0.3">
      <c r="A26" s="96"/>
      <c r="B26" s="84" t="s">
        <v>482</v>
      </c>
      <c r="C26" s="96"/>
      <c r="D26" s="96"/>
      <c r="E26" s="96"/>
      <c r="F26" s="94"/>
      <c r="G26" s="94"/>
    </row>
    <row r="27" spans="1:7" ht="16.8" hidden="1" x14ac:dyDescent="0.3">
      <c r="A27" s="96"/>
      <c r="B27" s="84" t="s">
        <v>483</v>
      </c>
      <c r="C27" s="96"/>
      <c r="D27" s="96"/>
      <c r="E27" s="96"/>
      <c r="F27" s="94"/>
      <c r="G27" s="94"/>
    </row>
    <row r="28" spans="1:7" ht="16.8" hidden="1" x14ac:dyDescent="0.3">
      <c r="A28" s="96"/>
      <c r="B28" s="84" t="s">
        <v>484</v>
      </c>
      <c r="C28" s="96"/>
      <c r="D28" s="96"/>
      <c r="E28" s="96"/>
      <c r="F28" s="94"/>
      <c r="G28" s="94"/>
    </row>
    <row r="29" spans="1:7" ht="16.8" hidden="1" x14ac:dyDescent="0.3">
      <c r="A29" s="96"/>
      <c r="B29" s="84" t="s">
        <v>485</v>
      </c>
      <c r="C29" s="96"/>
      <c r="D29" s="96"/>
      <c r="E29" s="96"/>
      <c r="F29" s="94"/>
      <c r="G29" s="94"/>
    </row>
    <row r="30" spans="1:7" ht="33.6" hidden="1" x14ac:dyDescent="0.3">
      <c r="A30" s="96"/>
      <c r="B30" s="84" t="s">
        <v>486</v>
      </c>
      <c r="C30" s="96"/>
      <c r="D30" s="96"/>
      <c r="E30" s="96"/>
      <c r="F30" s="94"/>
      <c r="G30" s="94"/>
    </row>
    <row r="31" spans="1:7" ht="16.8" hidden="1" x14ac:dyDescent="0.3">
      <c r="A31" s="96"/>
      <c r="B31" s="84" t="s">
        <v>487</v>
      </c>
      <c r="C31" s="96"/>
      <c r="D31" s="96"/>
      <c r="E31" s="96"/>
      <c r="F31" s="94"/>
      <c r="G31" s="94"/>
    </row>
    <row r="32" spans="1:7" ht="16.8" hidden="1" x14ac:dyDescent="0.3">
      <c r="A32" s="96"/>
      <c r="B32" s="84" t="s">
        <v>488</v>
      </c>
      <c r="C32" s="96"/>
      <c r="D32" s="96"/>
      <c r="E32" s="96"/>
      <c r="F32" s="94"/>
      <c r="G32" s="94"/>
    </row>
    <row r="33" spans="1:7" ht="16.8" hidden="1" x14ac:dyDescent="0.3">
      <c r="A33" s="96"/>
      <c r="B33" s="84" t="s">
        <v>489</v>
      </c>
      <c r="C33" s="96"/>
      <c r="D33" s="96"/>
      <c r="E33" s="96"/>
      <c r="F33" s="94"/>
      <c r="G33" s="94"/>
    </row>
    <row r="34" spans="1:7" ht="33.6" hidden="1" x14ac:dyDescent="0.3">
      <c r="A34" s="96"/>
      <c r="B34" s="84" t="s">
        <v>490</v>
      </c>
      <c r="C34" s="96"/>
      <c r="D34" s="96"/>
      <c r="E34" s="96"/>
      <c r="F34" s="94"/>
      <c r="G34" s="94"/>
    </row>
    <row r="35" spans="1:7" ht="16.8" hidden="1" x14ac:dyDescent="0.3">
      <c r="A35" s="96"/>
      <c r="B35" s="84" t="s">
        <v>491</v>
      </c>
      <c r="C35" s="96"/>
      <c r="D35" s="96"/>
      <c r="E35" s="96"/>
      <c r="F35" s="94"/>
      <c r="G35" s="94"/>
    </row>
    <row r="36" spans="1:7" ht="33.6" hidden="1" x14ac:dyDescent="0.3">
      <c r="A36" s="96"/>
      <c r="B36" s="84" t="s">
        <v>492</v>
      </c>
      <c r="C36" s="96"/>
      <c r="D36" s="96"/>
      <c r="E36" s="96"/>
      <c r="F36" s="94"/>
      <c r="G36" s="94"/>
    </row>
    <row r="37" spans="1:7" ht="16.8" hidden="1" x14ac:dyDescent="0.3">
      <c r="A37" s="96"/>
      <c r="B37" s="84" t="s">
        <v>493</v>
      </c>
      <c r="C37" s="96"/>
      <c r="D37" s="96"/>
      <c r="E37" s="96"/>
      <c r="F37" s="94"/>
      <c r="G37" s="94"/>
    </row>
    <row r="38" spans="1:7" ht="33.6" hidden="1" x14ac:dyDescent="0.3">
      <c r="A38" s="96"/>
      <c r="B38" s="84" t="s">
        <v>494</v>
      </c>
      <c r="C38" s="96"/>
      <c r="D38" s="96"/>
      <c r="E38" s="96"/>
      <c r="F38" s="94"/>
      <c r="G38" s="94"/>
    </row>
    <row r="39" spans="1:7" ht="50.4" hidden="1" x14ac:dyDescent="0.3">
      <c r="A39" s="96"/>
      <c r="B39" s="84" t="s">
        <v>495</v>
      </c>
      <c r="C39" s="96"/>
      <c r="D39" s="96"/>
      <c r="E39" s="96"/>
      <c r="F39" s="94"/>
      <c r="G39" s="94"/>
    </row>
    <row r="40" spans="1:7" ht="100.8" hidden="1" x14ac:dyDescent="0.3">
      <c r="A40" s="96"/>
      <c r="B40" s="84" t="s">
        <v>496</v>
      </c>
      <c r="C40" s="96"/>
      <c r="D40" s="96"/>
      <c r="E40" s="96"/>
      <c r="F40" s="94"/>
      <c r="G40" s="94"/>
    </row>
    <row r="41" spans="1:7" ht="84" hidden="1" x14ac:dyDescent="0.3">
      <c r="A41" s="96"/>
      <c r="B41" s="84" t="s">
        <v>497</v>
      </c>
      <c r="C41" s="96"/>
      <c r="D41" s="96"/>
      <c r="E41" s="96"/>
      <c r="F41" s="94"/>
      <c r="G41" s="94"/>
    </row>
    <row r="42" spans="1:7" ht="16.8" hidden="1" x14ac:dyDescent="0.3">
      <c r="A42" s="96"/>
      <c r="B42" s="84" t="s">
        <v>498</v>
      </c>
      <c r="C42" s="96"/>
      <c r="D42" s="96"/>
      <c r="E42" s="96"/>
      <c r="F42" s="94"/>
      <c r="G42" s="94"/>
    </row>
    <row r="43" spans="1:7" ht="33.6" hidden="1" x14ac:dyDescent="0.3">
      <c r="A43" s="96"/>
      <c r="B43" s="84" t="s">
        <v>499</v>
      </c>
      <c r="C43" s="96"/>
      <c r="D43" s="96"/>
      <c r="E43" s="96"/>
      <c r="F43" s="94"/>
      <c r="G43" s="94"/>
    </row>
    <row r="44" spans="1:7" ht="33.6" hidden="1" x14ac:dyDescent="0.3">
      <c r="A44" s="96"/>
      <c r="B44" s="84" t="s">
        <v>500</v>
      </c>
      <c r="C44" s="96"/>
      <c r="D44" s="96"/>
      <c r="E44" s="96"/>
      <c r="F44" s="94"/>
      <c r="G44" s="94"/>
    </row>
    <row r="45" spans="1:7" ht="16.8" hidden="1" x14ac:dyDescent="0.3">
      <c r="A45" s="96"/>
      <c r="B45" s="84" t="s">
        <v>289</v>
      </c>
      <c r="C45" s="96"/>
      <c r="D45" s="96"/>
      <c r="E45" s="96"/>
      <c r="F45" s="94"/>
      <c r="G45" s="94"/>
    </row>
    <row r="46" spans="1:7" ht="16.8" hidden="1" x14ac:dyDescent="0.3">
      <c r="A46" s="96"/>
      <c r="B46" s="84" t="s">
        <v>501</v>
      </c>
      <c r="C46" s="96"/>
      <c r="D46" s="96"/>
      <c r="E46" s="96"/>
      <c r="F46" s="94"/>
      <c r="G46" s="94"/>
    </row>
    <row r="47" spans="1:7" ht="16.8" hidden="1" x14ac:dyDescent="0.3">
      <c r="A47" s="96"/>
      <c r="B47" s="84" t="s">
        <v>502</v>
      </c>
      <c r="C47" s="96"/>
      <c r="D47" s="96"/>
      <c r="E47" s="96"/>
      <c r="F47" s="94"/>
      <c r="G47" s="94"/>
    </row>
    <row r="48" spans="1:7" ht="16.8" hidden="1" x14ac:dyDescent="0.3">
      <c r="A48" s="96"/>
      <c r="B48" s="84" t="s">
        <v>503</v>
      </c>
      <c r="C48" s="96"/>
      <c r="D48" s="96"/>
      <c r="E48" s="96"/>
      <c r="F48" s="94"/>
      <c r="G48" s="94"/>
    </row>
    <row r="49" spans="1:7" ht="16.8" hidden="1" x14ac:dyDescent="0.3">
      <c r="A49" s="96"/>
      <c r="B49" s="84" t="s">
        <v>504</v>
      </c>
      <c r="C49" s="96"/>
      <c r="D49" s="96"/>
      <c r="E49" s="96"/>
      <c r="F49" s="94"/>
      <c r="G49" s="94"/>
    </row>
    <row r="50" spans="1:7" ht="16.8" hidden="1" x14ac:dyDescent="0.3">
      <c r="A50" s="96"/>
      <c r="B50" s="84" t="s">
        <v>505</v>
      </c>
      <c r="C50" s="96"/>
      <c r="D50" s="96"/>
      <c r="E50" s="96"/>
      <c r="F50" s="94"/>
      <c r="G50" s="94"/>
    </row>
    <row r="51" spans="1:7" ht="16.8" hidden="1" x14ac:dyDescent="0.3">
      <c r="A51" s="96"/>
      <c r="B51" s="84" t="s">
        <v>506</v>
      </c>
      <c r="C51" s="96"/>
      <c r="D51" s="96"/>
      <c r="E51" s="96"/>
      <c r="F51" s="94"/>
      <c r="G51" s="94"/>
    </row>
    <row r="52" spans="1:7" ht="33.6" hidden="1" x14ac:dyDescent="0.3">
      <c r="A52" s="96"/>
      <c r="B52" s="84" t="s">
        <v>507</v>
      </c>
      <c r="C52" s="96"/>
      <c r="D52" s="96"/>
      <c r="E52" s="96"/>
      <c r="F52" s="94"/>
      <c r="G52" s="94"/>
    </row>
    <row r="53" spans="1:7" ht="16.8" hidden="1" x14ac:dyDescent="0.3">
      <c r="A53" s="96"/>
      <c r="B53" s="84" t="s">
        <v>508</v>
      </c>
      <c r="C53" s="96"/>
      <c r="D53" s="96"/>
      <c r="E53" s="96"/>
      <c r="F53" s="94"/>
      <c r="G53" s="94"/>
    </row>
    <row r="54" spans="1:7" ht="16.8" hidden="1" x14ac:dyDescent="0.3">
      <c r="A54" s="96"/>
      <c r="B54" s="84" t="s">
        <v>509</v>
      </c>
      <c r="C54" s="96"/>
      <c r="D54" s="96"/>
      <c r="E54" s="96"/>
      <c r="F54" s="94"/>
      <c r="G54" s="94"/>
    </row>
    <row r="55" spans="1:7" ht="16.8" hidden="1" x14ac:dyDescent="0.3">
      <c r="A55" s="96"/>
      <c r="B55" s="84" t="s">
        <v>510</v>
      </c>
      <c r="C55" s="96"/>
      <c r="D55" s="96"/>
      <c r="E55" s="96"/>
      <c r="F55" s="94"/>
      <c r="G55" s="94"/>
    </row>
    <row r="56" spans="1:7" ht="16.8" hidden="1" x14ac:dyDescent="0.3">
      <c r="A56" s="96"/>
      <c r="B56" s="84" t="s">
        <v>511</v>
      </c>
      <c r="C56" s="96"/>
      <c r="D56" s="96"/>
      <c r="E56" s="96"/>
      <c r="F56" s="94"/>
      <c r="G56" s="94"/>
    </row>
    <row r="57" spans="1:7" ht="16.8" hidden="1" x14ac:dyDescent="0.3">
      <c r="A57" s="96"/>
      <c r="B57" s="84" t="s">
        <v>512</v>
      </c>
      <c r="C57" s="96"/>
      <c r="D57" s="96"/>
      <c r="E57" s="96"/>
      <c r="F57" s="94"/>
      <c r="G57" s="94"/>
    </row>
    <row r="58" spans="1:7" ht="16.8" hidden="1" x14ac:dyDescent="0.3">
      <c r="A58" s="96"/>
      <c r="B58" s="84" t="s">
        <v>513</v>
      </c>
      <c r="C58" s="96"/>
      <c r="D58" s="96"/>
      <c r="E58" s="96"/>
      <c r="F58" s="94"/>
      <c r="G58" s="94"/>
    </row>
    <row r="59" spans="1:7" ht="16.8" hidden="1" x14ac:dyDescent="0.3">
      <c r="A59" s="96"/>
      <c r="B59" s="84" t="s">
        <v>514</v>
      </c>
      <c r="C59" s="96"/>
      <c r="D59" s="96"/>
      <c r="E59" s="96"/>
      <c r="F59" s="94"/>
      <c r="G59" s="94"/>
    </row>
    <row r="60" spans="1:7" ht="16.8" hidden="1" x14ac:dyDescent="0.3">
      <c r="A60" s="96"/>
      <c r="B60" s="84" t="s">
        <v>515</v>
      </c>
      <c r="C60" s="96"/>
      <c r="D60" s="96"/>
      <c r="E60" s="96"/>
      <c r="F60" s="94"/>
      <c r="G60" s="94"/>
    </row>
    <row r="61" spans="1:7" ht="33.6" hidden="1" x14ac:dyDescent="0.3">
      <c r="A61" s="96"/>
      <c r="B61" s="84" t="s">
        <v>516</v>
      </c>
      <c r="C61" s="96"/>
      <c r="D61" s="96"/>
      <c r="E61" s="96"/>
      <c r="F61" s="94"/>
      <c r="G61" s="94"/>
    </row>
    <row r="62" spans="1:7" ht="16.8" hidden="1" x14ac:dyDescent="0.3">
      <c r="A62" s="96"/>
      <c r="B62" s="84" t="s">
        <v>289</v>
      </c>
      <c r="C62" s="96"/>
      <c r="D62" s="96"/>
      <c r="E62" s="96"/>
      <c r="F62" s="94"/>
      <c r="G62" s="94"/>
    </row>
    <row r="63" spans="1:7" ht="16.8" hidden="1" x14ac:dyDescent="0.3">
      <c r="A63" s="96"/>
      <c r="B63" s="84" t="s">
        <v>517</v>
      </c>
      <c r="C63" s="96"/>
      <c r="D63" s="96"/>
      <c r="E63" s="96"/>
      <c r="F63" s="94"/>
      <c r="G63" s="94"/>
    </row>
    <row r="64" spans="1:7" ht="16.8" hidden="1" x14ac:dyDescent="0.3">
      <c r="A64" s="96"/>
      <c r="B64" s="84" t="s">
        <v>518</v>
      </c>
      <c r="C64" s="96"/>
      <c r="D64" s="96"/>
      <c r="E64" s="96"/>
      <c r="F64" s="94"/>
      <c r="G64" s="94"/>
    </row>
    <row r="65" spans="1:7" ht="16.8" hidden="1" x14ac:dyDescent="0.3">
      <c r="A65" s="96"/>
      <c r="B65" s="84" t="s">
        <v>519</v>
      </c>
      <c r="C65" s="96"/>
      <c r="D65" s="96"/>
      <c r="E65" s="96"/>
      <c r="F65" s="94"/>
      <c r="G65" s="94"/>
    </row>
    <row r="66" spans="1:7" ht="16.8" hidden="1" x14ac:dyDescent="0.3">
      <c r="A66" s="96"/>
      <c r="B66" s="84" t="s">
        <v>520</v>
      </c>
      <c r="C66" s="96"/>
      <c r="D66" s="96"/>
      <c r="E66" s="96"/>
      <c r="F66" s="94"/>
      <c r="G66" s="94"/>
    </row>
    <row r="67" spans="1:7" ht="16.8" hidden="1" x14ac:dyDescent="0.3">
      <c r="A67" s="96"/>
      <c r="B67" s="84" t="s">
        <v>521</v>
      </c>
      <c r="C67" s="96"/>
      <c r="D67" s="96"/>
      <c r="E67" s="96"/>
      <c r="F67" s="94"/>
      <c r="G67" s="94"/>
    </row>
    <row r="68" spans="1:7" ht="16.8" hidden="1" x14ac:dyDescent="0.3">
      <c r="A68" s="96"/>
      <c r="B68" s="84" t="s">
        <v>522</v>
      </c>
      <c r="C68" s="96"/>
      <c r="D68" s="96"/>
      <c r="E68" s="96"/>
      <c r="F68" s="94"/>
      <c r="G68" s="94"/>
    </row>
    <row r="69" spans="1:7" ht="16.8" hidden="1" x14ac:dyDescent="0.3">
      <c r="A69" s="96"/>
      <c r="B69" s="84" t="s">
        <v>523</v>
      </c>
      <c r="C69" s="96"/>
      <c r="D69" s="96"/>
      <c r="E69" s="96"/>
      <c r="F69" s="94"/>
      <c r="G69" s="94"/>
    </row>
    <row r="70" spans="1:7" ht="16.8" hidden="1" x14ac:dyDescent="0.3">
      <c r="A70" s="96"/>
      <c r="B70" s="84" t="s">
        <v>524</v>
      </c>
      <c r="C70" s="96"/>
      <c r="D70" s="96"/>
      <c r="E70" s="96"/>
      <c r="F70" s="94"/>
      <c r="G70" s="94"/>
    </row>
    <row r="71" spans="1:7" ht="50.4" hidden="1" x14ac:dyDescent="0.3">
      <c r="A71" s="96"/>
      <c r="B71" s="84" t="s">
        <v>525</v>
      </c>
      <c r="C71" s="96"/>
      <c r="D71" s="96"/>
      <c r="E71" s="96"/>
      <c r="F71" s="94"/>
      <c r="G71" s="94"/>
    </row>
    <row r="72" spans="1:7" ht="16.8" hidden="1" x14ac:dyDescent="0.3">
      <c r="A72" s="96"/>
      <c r="B72" s="84" t="s">
        <v>526</v>
      </c>
      <c r="C72" s="96"/>
      <c r="D72" s="96"/>
      <c r="E72" s="96"/>
      <c r="F72" s="94"/>
      <c r="G72" s="94"/>
    </row>
    <row r="73" spans="1:7" ht="16.8" hidden="1" x14ac:dyDescent="0.3">
      <c r="A73" s="96"/>
      <c r="B73" s="84" t="s">
        <v>527</v>
      </c>
      <c r="C73" s="96"/>
      <c r="D73" s="96"/>
      <c r="E73" s="96"/>
      <c r="F73" s="94"/>
      <c r="G73" s="94"/>
    </row>
    <row r="74" spans="1:7" ht="33.6" hidden="1" x14ac:dyDescent="0.3">
      <c r="A74" s="96"/>
      <c r="B74" s="84" t="s">
        <v>528</v>
      </c>
      <c r="C74" s="96"/>
      <c r="D74" s="96"/>
      <c r="E74" s="96"/>
      <c r="F74" s="94"/>
      <c r="G74" s="94"/>
    </row>
    <row r="75" spans="1:7" ht="16.8" hidden="1" x14ac:dyDescent="0.3">
      <c r="A75" s="96"/>
      <c r="B75" s="84" t="s">
        <v>529</v>
      </c>
      <c r="C75" s="96"/>
      <c r="D75" s="96"/>
      <c r="E75" s="96"/>
      <c r="F75" s="94"/>
      <c r="G75" s="94"/>
    </row>
    <row r="76" spans="1:7" ht="16.8" customHeight="1" x14ac:dyDescent="0.3">
      <c r="A76" s="96">
        <v>2</v>
      </c>
      <c r="B76" s="84" t="s">
        <v>530</v>
      </c>
      <c r="C76" s="96" t="s">
        <v>104</v>
      </c>
      <c r="D76" s="96" t="s">
        <v>105</v>
      </c>
      <c r="E76" s="96">
        <v>1</v>
      </c>
      <c r="F76" s="67">
        <v>702340842</v>
      </c>
      <c r="G76" s="67">
        <f>F76*E76</f>
        <v>702340842</v>
      </c>
    </row>
    <row r="77" spans="1:7" ht="16.8" hidden="1" x14ac:dyDescent="0.3">
      <c r="A77" s="96"/>
      <c r="B77" s="84" t="s">
        <v>531</v>
      </c>
      <c r="C77" s="96"/>
      <c r="D77" s="96"/>
      <c r="E77" s="96"/>
      <c r="F77" s="94"/>
      <c r="G77" s="94"/>
    </row>
    <row r="78" spans="1:7" ht="50.4" hidden="1" x14ac:dyDescent="0.3">
      <c r="A78" s="96"/>
      <c r="B78" s="84" t="s">
        <v>532</v>
      </c>
      <c r="C78" s="96"/>
      <c r="D78" s="96"/>
      <c r="E78" s="96"/>
      <c r="F78" s="94"/>
      <c r="G78" s="94"/>
    </row>
    <row r="79" spans="1:7" ht="33.6" hidden="1" x14ac:dyDescent="0.3">
      <c r="A79" s="96"/>
      <c r="B79" s="84" t="s">
        <v>533</v>
      </c>
      <c r="C79" s="96"/>
      <c r="D79" s="96"/>
      <c r="E79" s="96"/>
      <c r="F79" s="94"/>
      <c r="G79" s="94"/>
    </row>
    <row r="80" spans="1:7" ht="67.2" hidden="1" x14ac:dyDescent="0.3">
      <c r="A80" s="96"/>
      <c r="B80" s="84" t="s">
        <v>534</v>
      </c>
      <c r="C80" s="96"/>
      <c r="D80" s="96"/>
      <c r="E80" s="96"/>
      <c r="F80" s="94"/>
      <c r="G80" s="94"/>
    </row>
    <row r="81" spans="1:7" ht="33.6" hidden="1" x14ac:dyDescent="0.3">
      <c r="A81" s="96"/>
      <c r="B81" s="84" t="s">
        <v>535</v>
      </c>
      <c r="C81" s="96"/>
      <c r="D81" s="96"/>
      <c r="E81" s="96"/>
      <c r="F81" s="94"/>
      <c r="G81" s="94"/>
    </row>
    <row r="82" spans="1:7" ht="33.6" hidden="1" x14ac:dyDescent="0.3">
      <c r="A82" s="96"/>
      <c r="B82" s="84" t="s">
        <v>536</v>
      </c>
      <c r="C82" s="96"/>
      <c r="D82" s="96"/>
      <c r="E82" s="96"/>
      <c r="F82" s="94"/>
      <c r="G82" s="94"/>
    </row>
    <row r="83" spans="1:7" ht="33.6" hidden="1" x14ac:dyDescent="0.3">
      <c r="A83" s="96"/>
      <c r="B83" s="84" t="s">
        <v>537</v>
      </c>
      <c r="C83" s="96"/>
      <c r="D83" s="96"/>
      <c r="E83" s="96"/>
      <c r="F83" s="94"/>
      <c r="G83" s="94"/>
    </row>
    <row r="84" spans="1:7" ht="33.6" x14ac:dyDescent="0.3">
      <c r="A84" s="96">
        <v>2.1</v>
      </c>
      <c r="B84" s="84" t="s">
        <v>538</v>
      </c>
      <c r="C84" s="96" t="s">
        <v>104</v>
      </c>
      <c r="D84" s="96" t="s">
        <v>105</v>
      </c>
      <c r="E84" s="96">
        <v>5</v>
      </c>
      <c r="F84" s="67">
        <v>112573028.56999999</v>
      </c>
      <c r="G84" s="67">
        <f>F84*E84</f>
        <v>562865142.8499999</v>
      </c>
    </row>
    <row r="85" spans="1:7" ht="33.6" hidden="1" x14ac:dyDescent="0.3">
      <c r="A85" s="96"/>
      <c r="B85" s="84" t="s">
        <v>539</v>
      </c>
      <c r="C85" s="96"/>
      <c r="D85" s="96"/>
      <c r="E85" s="96"/>
      <c r="F85" s="94"/>
      <c r="G85" s="94"/>
    </row>
    <row r="86" spans="1:7" ht="33.6" hidden="1" x14ac:dyDescent="0.3">
      <c r="A86" s="96"/>
      <c r="B86" s="84" t="s">
        <v>540</v>
      </c>
      <c r="C86" s="96"/>
      <c r="D86" s="96"/>
      <c r="E86" s="96"/>
      <c r="F86" s="94"/>
      <c r="G86" s="94"/>
    </row>
    <row r="87" spans="1:7" ht="33.6" hidden="1" x14ac:dyDescent="0.3">
      <c r="A87" s="96"/>
      <c r="B87" s="84" t="s">
        <v>541</v>
      </c>
      <c r="C87" s="96"/>
      <c r="D87" s="96"/>
      <c r="E87" s="96"/>
      <c r="F87" s="94"/>
      <c r="G87" s="94"/>
    </row>
    <row r="88" spans="1:7" ht="33.6" hidden="1" x14ac:dyDescent="0.3">
      <c r="A88" s="96"/>
      <c r="B88" s="84" t="s">
        <v>542</v>
      </c>
      <c r="C88" s="96"/>
      <c r="D88" s="96"/>
      <c r="E88" s="96"/>
      <c r="F88" s="94"/>
      <c r="G88" s="94"/>
    </row>
    <row r="89" spans="1:7" ht="33.6" hidden="1" x14ac:dyDescent="0.3">
      <c r="A89" s="96"/>
      <c r="B89" s="84" t="s">
        <v>543</v>
      </c>
      <c r="C89" s="96"/>
      <c r="D89" s="96"/>
      <c r="E89" s="96"/>
      <c r="F89" s="94"/>
      <c r="G89" s="94"/>
    </row>
    <row r="90" spans="1:7" ht="33.6" hidden="1" x14ac:dyDescent="0.3">
      <c r="A90" s="96"/>
      <c r="B90" s="84" t="s">
        <v>544</v>
      </c>
      <c r="C90" s="96"/>
      <c r="D90" s="96"/>
      <c r="E90" s="96"/>
      <c r="F90" s="94"/>
      <c r="G90" s="94"/>
    </row>
    <row r="91" spans="1:7" ht="33.6" hidden="1" x14ac:dyDescent="0.3">
      <c r="A91" s="96"/>
      <c r="B91" s="84" t="s">
        <v>545</v>
      </c>
      <c r="C91" s="96"/>
      <c r="D91" s="96"/>
      <c r="E91" s="96"/>
      <c r="F91" s="94"/>
      <c r="G91" s="94"/>
    </row>
    <row r="92" spans="1:7" ht="16.8" hidden="1" x14ac:dyDescent="0.3">
      <c r="A92" s="96"/>
      <c r="B92" s="84" t="s">
        <v>546</v>
      </c>
      <c r="C92" s="96"/>
      <c r="D92" s="96"/>
      <c r="E92" s="96"/>
      <c r="F92" s="94"/>
      <c r="G92" s="94"/>
    </row>
    <row r="93" spans="1:7" ht="33.6" hidden="1" x14ac:dyDescent="0.3">
      <c r="A93" s="96"/>
      <c r="B93" s="84" t="s">
        <v>547</v>
      </c>
      <c r="C93" s="96"/>
      <c r="D93" s="96"/>
      <c r="E93" s="96"/>
      <c r="F93" s="94"/>
      <c r="G93" s="94"/>
    </row>
    <row r="94" spans="1:7" ht="33.6" hidden="1" x14ac:dyDescent="0.3">
      <c r="A94" s="96"/>
      <c r="B94" s="84" t="s">
        <v>548</v>
      </c>
      <c r="C94" s="96"/>
      <c r="D94" s="96"/>
      <c r="E94" s="96"/>
      <c r="F94" s="94"/>
      <c r="G94" s="94"/>
    </row>
    <row r="95" spans="1:7" ht="33.6" hidden="1" x14ac:dyDescent="0.3">
      <c r="A95" s="96"/>
      <c r="B95" s="84" t="s">
        <v>549</v>
      </c>
      <c r="C95" s="96"/>
      <c r="D95" s="96"/>
      <c r="E95" s="96"/>
      <c r="F95" s="94"/>
      <c r="G95" s="94"/>
    </row>
    <row r="96" spans="1:7" ht="33.6" hidden="1" x14ac:dyDescent="0.3">
      <c r="A96" s="96"/>
      <c r="B96" s="84" t="s">
        <v>550</v>
      </c>
      <c r="C96" s="96"/>
      <c r="D96" s="96"/>
      <c r="E96" s="96"/>
      <c r="F96" s="94"/>
      <c r="G96" s="94"/>
    </row>
    <row r="97" spans="1:7" ht="33.6" hidden="1" x14ac:dyDescent="0.3">
      <c r="A97" s="96"/>
      <c r="B97" s="84" t="s">
        <v>551</v>
      </c>
      <c r="C97" s="96"/>
      <c r="D97" s="96"/>
      <c r="E97" s="96"/>
      <c r="F97" s="94"/>
      <c r="G97" s="94"/>
    </row>
    <row r="98" spans="1:7" ht="16.8" hidden="1" x14ac:dyDescent="0.3">
      <c r="A98" s="96"/>
      <c r="B98" s="84" t="s">
        <v>552</v>
      </c>
      <c r="C98" s="96"/>
      <c r="D98" s="96"/>
      <c r="E98" s="96"/>
      <c r="F98" s="94"/>
      <c r="G98" s="94"/>
    </row>
    <row r="99" spans="1:7" ht="33.6" hidden="1" x14ac:dyDescent="0.3">
      <c r="A99" s="96"/>
      <c r="B99" s="84" t="s">
        <v>553</v>
      </c>
      <c r="C99" s="96"/>
      <c r="D99" s="96"/>
      <c r="E99" s="96"/>
      <c r="F99" s="94"/>
      <c r="G99" s="94"/>
    </row>
    <row r="100" spans="1:7" ht="33.6" x14ac:dyDescent="0.3">
      <c r="A100" s="96">
        <v>2.2000000000000002</v>
      </c>
      <c r="B100" s="84" t="s">
        <v>554</v>
      </c>
      <c r="C100" s="96" t="s">
        <v>104</v>
      </c>
      <c r="D100" s="96" t="s">
        <v>105</v>
      </c>
      <c r="E100" s="96">
        <v>5</v>
      </c>
      <c r="F100" s="67">
        <v>389263926.86000001</v>
      </c>
      <c r="G100" s="67">
        <f>F100*E100</f>
        <v>1946319634.3000002</v>
      </c>
    </row>
    <row r="101" spans="1:7" ht="33.6" hidden="1" x14ac:dyDescent="0.3">
      <c r="A101" s="96"/>
      <c r="B101" s="84" t="s">
        <v>555</v>
      </c>
      <c r="C101" s="96"/>
      <c r="D101" s="96"/>
      <c r="E101" s="96"/>
      <c r="F101" s="95"/>
      <c r="G101" s="94"/>
    </row>
    <row r="102" spans="1:7" ht="33.6" hidden="1" x14ac:dyDescent="0.3">
      <c r="A102" s="96"/>
      <c r="B102" s="84" t="s">
        <v>556</v>
      </c>
      <c r="C102" s="96"/>
      <c r="D102" s="96"/>
      <c r="E102" s="96"/>
      <c r="F102" s="95"/>
      <c r="G102" s="94"/>
    </row>
    <row r="103" spans="1:7" ht="33.6" hidden="1" x14ac:dyDescent="0.3">
      <c r="A103" s="96"/>
      <c r="B103" s="84" t="s">
        <v>557</v>
      </c>
      <c r="C103" s="96"/>
      <c r="D103" s="96"/>
      <c r="E103" s="96"/>
      <c r="F103" s="95"/>
      <c r="G103" s="94"/>
    </row>
    <row r="104" spans="1:7" ht="33.6" hidden="1" x14ac:dyDescent="0.3">
      <c r="A104" s="96"/>
      <c r="B104" s="84" t="s">
        <v>558</v>
      </c>
      <c r="C104" s="96"/>
      <c r="D104" s="96"/>
      <c r="E104" s="96"/>
      <c r="F104" s="95"/>
      <c r="G104" s="94"/>
    </row>
    <row r="105" spans="1:7" ht="33.6" hidden="1" x14ac:dyDescent="0.3">
      <c r="A105" s="96"/>
      <c r="B105" s="84" t="s">
        <v>559</v>
      </c>
      <c r="C105" s="96"/>
      <c r="D105" s="96"/>
      <c r="E105" s="96"/>
      <c r="F105" s="95"/>
      <c r="G105" s="94"/>
    </row>
    <row r="106" spans="1:7" ht="16.8" hidden="1" x14ac:dyDescent="0.3">
      <c r="A106" s="96"/>
      <c r="B106" s="84" t="s">
        <v>560</v>
      </c>
      <c r="C106" s="96"/>
      <c r="D106" s="96"/>
      <c r="E106" s="96"/>
      <c r="F106" s="95"/>
      <c r="G106" s="94"/>
    </row>
    <row r="107" spans="1:7" ht="16.8" hidden="1" x14ac:dyDescent="0.3">
      <c r="A107" s="96"/>
      <c r="B107" s="84" t="s">
        <v>561</v>
      </c>
      <c r="C107" s="96"/>
      <c r="D107" s="96"/>
      <c r="E107" s="96"/>
      <c r="F107" s="95"/>
      <c r="G107" s="94"/>
    </row>
    <row r="108" spans="1:7" ht="16.8" hidden="1" x14ac:dyDescent="0.3">
      <c r="A108" s="96"/>
      <c r="B108" s="84" t="s">
        <v>562</v>
      </c>
      <c r="C108" s="96"/>
      <c r="D108" s="96"/>
      <c r="E108" s="96"/>
      <c r="F108" s="95"/>
      <c r="G108" s="94"/>
    </row>
    <row r="109" spans="1:7" ht="33.6" x14ac:dyDescent="0.3">
      <c r="A109" s="96">
        <v>2.2999999999999998</v>
      </c>
      <c r="B109" s="84" t="s">
        <v>563</v>
      </c>
      <c r="C109" s="96" t="s">
        <v>104</v>
      </c>
      <c r="D109" s="96" t="s">
        <v>105</v>
      </c>
      <c r="E109" s="96">
        <v>5</v>
      </c>
      <c r="F109" s="67">
        <v>222835227.43000001</v>
      </c>
      <c r="G109" s="67">
        <f>F109*E109</f>
        <v>1114176137.1500001</v>
      </c>
    </row>
    <row r="110" spans="1:7" ht="16.8" hidden="1" x14ac:dyDescent="0.3">
      <c r="A110" s="96"/>
      <c r="B110" s="84" t="s">
        <v>564</v>
      </c>
      <c r="C110" s="96"/>
      <c r="D110" s="96"/>
      <c r="E110" s="96"/>
      <c r="F110" s="95"/>
      <c r="G110" s="94"/>
    </row>
    <row r="111" spans="1:7" ht="84" hidden="1" x14ac:dyDescent="0.3">
      <c r="A111" s="96"/>
      <c r="B111" s="84" t="s">
        <v>565</v>
      </c>
      <c r="C111" s="96"/>
      <c r="D111" s="96"/>
      <c r="E111" s="96"/>
      <c r="F111" s="95"/>
      <c r="G111" s="94"/>
    </row>
    <row r="112" spans="1:7" ht="100.8" hidden="1" x14ac:dyDescent="0.3">
      <c r="A112" s="96"/>
      <c r="B112" s="84" t="s">
        <v>566</v>
      </c>
      <c r="C112" s="96"/>
      <c r="D112" s="96"/>
      <c r="E112" s="96"/>
      <c r="F112" s="95"/>
      <c r="G112" s="94"/>
    </row>
    <row r="113" spans="1:7" ht="50.4" hidden="1" x14ac:dyDescent="0.3">
      <c r="A113" s="96"/>
      <c r="B113" s="84" t="s">
        <v>567</v>
      </c>
      <c r="C113" s="96"/>
      <c r="D113" s="96"/>
      <c r="E113" s="96"/>
      <c r="F113" s="95"/>
      <c r="G113" s="94"/>
    </row>
    <row r="114" spans="1:7" ht="50.4" hidden="1" x14ac:dyDescent="0.3">
      <c r="A114" s="96"/>
      <c r="B114" s="84" t="s">
        <v>568</v>
      </c>
      <c r="C114" s="96"/>
      <c r="D114" s="96"/>
      <c r="E114" s="96"/>
      <c r="F114" s="95"/>
      <c r="G114" s="94"/>
    </row>
    <row r="115" spans="1:7" ht="33.6" hidden="1" x14ac:dyDescent="0.3">
      <c r="A115" s="96"/>
      <c r="B115" s="84" t="s">
        <v>569</v>
      </c>
      <c r="C115" s="96"/>
      <c r="D115" s="96"/>
      <c r="E115" s="96"/>
      <c r="F115" s="95"/>
      <c r="G115" s="94"/>
    </row>
    <row r="116" spans="1:7" ht="33.6" hidden="1" x14ac:dyDescent="0.3">
      <c r="A116" s="96"/>
      <c r="B116" s="84" t="s">
        <v>570</v>
      </c>
      <c r="C116" s="96"/>
      <c r="D116" s="96"/>
      <c r="E116" s="96"/>
      <c r="F116" s="95"/>
      <c r="G116" s="94"/>
    </row>
    <row r="117" spans="1:7" ht="33.6" hidden="1" x14ac:dyDescent="0.3">
      <c r="A117" s="96"/>
      <c r="B117" s="84" t="s">
        <v>571</v>
      </c>
      <c r="C117" s="96"/>
      <c r="D117" s="96"/>
      <c r="E117" s="96"/>
      <c r="F117" s="95"/>
      <c r="G117" s="94"/>
    </row>
    <row r="118" spans="1:7" ht="33.6" hidden="1" x14ac:dyDescent="0.3">
      <c r="A118" s="96"/>
      <c r="B118" s="84" t="s">
        <v>572</v>
      </c>
      <c r="C118" s="96"/>
      <c r="D118" s="96"/>
      <c r="E118" s="96"/>
      <c r="F118" s="95"/>
      <c r="G118" s="94"/>
    </row>
    <row r="119" spans="1:7" ht="33.6" hidden="1" x14ac:dyDescent="0.3">
      <c r="A119" s="96"/>
      <c r="B119" s="84" t="s">
        <v>573</v>
      </c>
      <c r="C119" s="96"/>
      <c r="D119" s="96"/>
      <c r="E119" s="96"/>
      <c r="F119" s="95"/>
      <c r="G119" s="94"/>
    </row>
    <row r="120" spans="1:7" ht="50.4" hidden="1" x14ac:dyDescent="0.3">
      <c r="A120" s="96"/>
      <c r="B120" s="84" t="s">
        <v>574</v>
      </c>
      <c r="C120" s="96"/>
      <c r="D120" s="96"/>
      <c r="E120" s="96"/>
      <c r="F120" s="95"/>
      <c r="G120" s="94"/>
    </row>
    <row r="121" spans="1:7" ht="50.4" hidden="1" x14ac:dyDescent="0.3">
      <c r="A121" s="96"/>
      <c r="B121" s="84" t="s">
        <v>575</v>
      </c>
      <c r="C121" s="96"/>
      <c r="D121" s="96"/>
      <c r="E121" s="96"/>
      <c r="F121" s="95"/>
      <c r="G121" s="94"/>
    </row>
    <row r="122" spans="1:7" ht="33.6" hidden="1" x14ac:dyDescent="0.3">
      <c r="A122" s="96"/>
      <c r="B122" s="84" t="s">
        <v>576</v>
      </c>
      <c r="C122" s="96"/>
      <c r="D122" s="96"/>
      <c r="E122" s="96"/>
      <c r="F122" s="95"/>
      <c r="G122" s="94"/>
    </row>
    <row r="123" spans="1:7" ht="67.2" hidden="1" x14ac:dyDescent="0.3">
      <c r="A123" s="96"/>
      <c r="B123" s="84" t="s">
        <v>577</v>
      </c>
      <c r="C123" s="96"/>
      <c r="D123" s="96"/>
      <c r="E123" s="96"/>
      <c r="F123" s="95"/>
      <c r="G123" s="94"/>
    </row>
    <row r="124" spans="1:7" ht="50.4" hidden="1" x14ac:dyDescent="0.3">
      <c r="A124" s="96"/>
      <c r="B124" s="84" t="s">
        <v>578</v>
      </c>
      <c r="C124" s="96"/>
      <c r="D124" s="96"/>
      <c r="E124" s="96"/>
      <c r="F124" s="95"/>
      <c r="G124" s="94"/>
    </row>
    <row r="125" spans="1:7" ht="33.6" hidden="1" x14ac:dyDescent="0.3">
      <c r="A125" s="96"/>
      <c r="B125" s="84" t="s">
        <v>579</v>
      </c>
      <c r="C125" s="96"/>
      <c r="D125" s="96"/>
      <c r="E125" s="96"/>
      <c r="F125" s="95"/>
      <c r="G125" s="94"/>
    </row>
    <row r="126" spans="1:7" ht="16.8" hidden="1" x14ac:dyDescent="0.3">
      <c r="A126" s="96"/>
      <c r="B126" s="84" t="s">
        <v>580</v>
      </c>
      <c r="C126" s="96"/>
      <c r="D126" s="96"/>
      <c r="E126" s="96"/>
      <c r="F126" s="95"/>
      <c r="G126" s="94"/>
    </row>
    <row r="127" spans="1:7" ht="16.8" hidden="1" x14ac:dyDescent="0.3">
      <c r="A127" s="96"/>
      <c r="B127" s="84" t="s">
        <v>581</v>
      </c>
      <c r="C127" s="96"/>
      <c r="D127" s="96"/>
      <c r="E127" s="96"/>
      <c r="F127" s="95"/>
      <c r="G127" s="94"/>
    </row>
    <row r="128" spans="1:7" ht="33.6" hidden="1" x14ac:dyDescent="0.3">
      <c r="A128" s="96"/>
      <c r="B128" s="84" t="s">
        <v>582</v>
      </c>
      <c r="C128" s="96"/>
      <c r="D128" s="96"/>
      <c r="E128" s="96"/>
      <c r="F128" s="95"/>
      <c r="G128" s="94"/>
    </row>
    <row r="129" spans="1:7" ht="33.6" hidden="1" x14ac:dyDescent="0.3">
      <c r="A129" s="96"/>
      <c r="B129" s="84" t="s">
        <v>583</v>
      </c>
      <c r="C129" s="96"/>
      <c r="D129" s="96"/>
      <c r="E129" s="96"/>
      <c r="F129" s="95"/>
      <c r="G129" s="94"/>
    </row>
    <row r="130" spans="1:7" ht="50.4" hidden="1" x14ac:dyDescent="0.3">
      <c r="A130" s="96"/>
      <c r="B130" s="84" t="s">
        <v>584</v>
      </c>
      <c r="C130" s="96"/>
      <c r="D130" s="96"/>
      <c r="E130" s="96"/>
      <c r="F130" s="95"/>
      <c r="G130" s="94"/>
    </row>
    <row r="131" spans="1:7" ht="16.8" hidden="1" x14ac:dyDescent="0.3">
      <c r="A131" s="96"/>
      <c r="B131" s="84" t="s">
        <v>585</v>
      </c>
      <c r="C131" s="96"/>
      <c r="D131" s="96"/>
      <c r="E131" s="96"/>
      <c r="F131" s="95"/>
      <c r="G131" s="94"/>
    </row>
    <row r="132" spans="1:7" ht="33.6" hidden="1" x14ac:dyDescent="0.3">
      <c r="A132" s="96"/>
      <c r="B132" s="84" t="s">
        <v>586</v>
      </c>
      <c r="C132" s="96"/>
      <c r="D132" s="96"/>
      <c r="E132" s="96"/>
      <c r="F132" s="95"/>
      <c r="G132" s="94"/>
    </row>
    <row r="133" spans="1:7" ht="16.8" hidden="1" x14ac:dyDescent="0.3">
      <c r="A133" s="96"/>
      <c r="B133" s="84" t="s">
        <v>587</v>
      </c>
      <c r="C133" s="96"/>
      <c r="D133" s="96"/>
      <c r="E133" s="96"/>
      <c r="F133" s="95"/>
      <c r="G133" s="94"/>
    </row>
    <row r="134" spans="1:7" ht="16.8" hidden="1" x14ac:dyDescent="0.3">
      <c r="A134" s="96"/>
      <c r="B134" s="84" t="s">
        <v>588</v>
      </c>
      <c r="C134" s="96"/>
      <c r="D134" s="96"/>
      <c r="E134" s="96"/>
      <c r="F134" s="95"/>
      <c r="G134" s="94"/>
    </row>
    <row r="135" spans="1:7" ht="33.6" hidden="1" x14ac:dyDescent="0.3">
      <c r="A135" s="96"/>
      <c r="B135" s="84" t="s">
        <v>589</v>
      </c>
      <c r="C135" s="96"/>
      <c r="D135" s="96"/>
      <c r="E135" s="96"/>
      <c r="F135" s="95"/>
      <c r="G135" s="94"/>
    </row>
    <row r="136" spans="1:7" ht="16.8" hidden="1" x14ac:dyDescent="0.3">
      <c r="A136" s="96"/>
      <c r="B136" s="84" t="s">
        <v>590</v>
      </c>
      <c r="C136" s="96"/>
      <c r="D136" s="96"/>
      <c r="E136" s="96"/>
      <c r="F136" s="95"/>
      <c r="G136" s="94"/>
    </row>
    <row r="137" spans="1:7" ht="16.8" hidden="1" x14ac:dyDescent="0.3">
      <c r="A137" s="96"/>
      <c r="B137" s="84" t="s">
        <v>591</v>
      </c>
      <c r="C137" s="96"/>
      <c r="D137" s="96"/>
      <c r="E137" s="96"/>
      <c r="F137" s="95"/>
      <c r="G137" s="94"/>
    </row>
    <row r="138" spans="1:7" ht="33.6" hidden="1" x14ac:dyDescent="0.3">
      <c r="A138" s="96"/>
      <c r="B138" s="84" t="s">
        <v>592</v>
      </c>
      <c r="C138" s="96"/>
      <c r="D138" s="96"/>
      <c r="E138" s="96"/>
      <c r="F138" s="95"/>
      <c r="G138" s="94"/>
    </row>
    <row r="139" spans="1:7" ht="16.8" hidden="1" x14ac:dyDescent="0.3">
      <c r="A139" s="96"/>
      <c r="B139" s="84" t="s">
        <v>593</v>
      </c>
      <c r="C139" s="96"/>
      <c r="D139" s="96"/>
      <c r="E139" s="96"/>
      <c r="F139" s="95"/>
      <c r="G139" s="94"/>
    </row>
    <row r="140" spans="1:7" ht="16.8" hidden="1" x14ac:dyDescent="0.3">
      <c r="A140" s="96"/>
      <c r="B140" s="84" t="s">
        <v>594</v>
      </c>
      <c r="C140" s="96"/>
      <c r="D140" s="96"/>
      <c r="E140" s="96"/>
      <c r="F140" s="95"/>
      <c r="G140" s="94"/>
    </row>
    <row r="141" spans="1:7" ht="33.6" hidden="1" x14ac:dyDescent="0.3">
      <c r="A141" s="96"/>
      <c r="B141" s="84" t="s">
        <v>595</v>
      </c>
      <c r="C141" s="96"/>
      <c r="D141" s="96"/>
      <c r="E141" s="96"/>
      <c r="F141" s="95"/>
      <c r="G141" s="94"/>
    </row>
    <row r="142" spans="1:7" ht="16.8" hidden="1" x14ac:dyDescent="0.3">
      <c r="A142" s="96"/>
      <c r="B142" s="84" t="s">
        <v>596</v>
      </c>
      <c r="C142" s="96"/>
      <c r="D142" s="96"/>
      <c r="E142" s="96"/>
      <c r="F142" s="95"/>
      <c r="G142" s="94"/>
    </row>
    <row r="143" spans="1:7" ht="16.8" hidden="1" x14ac:dyDescent="0.3">
      <c r="A143" s="96"/>
      <c r="B143" s="84" t="s">
        <v>597</v>
      </c>
      <c r="C143" s="96"/>
      <c r="D143" s="96"/>
      <c r="E143" s="96"/>
      <c r="F143" s="95"/>
      <c r="G143" s="94"/>
    </row>
    <row r="144" spans="1:7" ht="33.6" hidden="1" x14ac:dyDescent="0.3">
      <c r="A144" s="96"/>
      <c r="B144" s="84" t="s">
        <v>598</v>
      </c>
      <c r="C144" s="96"/>
      <c r="D144" s="96"/>
      <c r="E144" s="96"/>
      <c r="F144" s="95"/>
      <c r="G144" s="94"/>
    </row>
    <row r="145" spans="1:7" ht="16.8" hidden="1" x14ac:dyDescent="0.3">
      <c r="A145" s="96"/>
      <c r="B145" s="84" t="s">
        <v>599</v>
      </c>
      <c r="C145" s="96"/>
      <c r="D145" s="96"/>
      <c r="E145" s="96"/>
      <c r="F145" s="95"/>
      <c r="G145" s="94"/>
    </row>
    <row r="146" spans="1:7" ht="33.6" x14ac:dyDescent="0.3">
      <c r="A146" s="96">
        <v>3</v>
      </c>
      <c r="B146" s="84" t="s">
        <v>600</v>
      </c>
      <c r="C146" s="96" t="s">
        <v>104</v>
      </c>
      <c r="D146" s="96" t="s">
        <v>105</v>
      </c>
      <c r="E146" s="96">
        <v>10</v>
      </c>
      <c r="F146" s="67">
        <v>111347492.56999999</v>
      </c>
      <c r="G146" s="67">
        <f>F146*E146</f>
        <v>1113474925.6999998</v>
      </c>
    </row>
    <row r="147" spans="1:7" ht="33.6" hidden="1" x14ac:dyDescent="0.3">
      <c r="A147" s="96"/>
      <c r="B147" s="84" t="s">
        <v>601</v>
      </c>
      <c r="C147" s="96"/>
      <c r="D147" s="96"/>
      <c r="E147" s="96"/>
      <c r="F147" s="95"/>
      <c r="G147" s="94"/>
    </row>
    <row r="148" spans="1:7" ht="33.6" hidden="1" x14ac:dyDescent="0.3">
      <c r="A148" s="96"/>
      <c r="B148" s="84" t="s">
        <v>602</v>
      </c>
      <c r="C148" s="96"/>
      <c r="D148" s="96"/>
      <c r="E148" s="96"/>
      <c r="F148" s="95"/>
      <c r="G148" s="94"/>
    </row>
    <row r="149" spans="1:7" ht="16.8" hidden="1" x14ac:dyDescent="0.3">
      <c r="A149" s="96"/>
      <c r="B149" s="84" t="s">
        <v>603</v>
      </c>
      <c r="C149" s="96"/>
      <c r="D149" s="96"/>
      <c r="E149" s="96"/>
      <c r="F149" s="95"/>
      <c r="G149" s="94"/>
    </row>
    <row r="150" spans="1:7" ht="16.8" hidden="1" x14ac:dyDescent="0.3">
      <c r="A150" s="96"/>
      <c r="B150" s="84" t="s">
        <v>604</v>
      </c>
      <c r="C150" s="96"/>
      <c r="D150" s="96"/>
      <c r="E150" s="96"/>
      <c r="F150" s="95"/>
      <c r="G150" s="94"/>
    </row>
    <row r="151" spans="1:7" ht="16.8" hidden="1" x14ac:dyDescent="0.3">
      <c r="A151" s="96"/>
      <c r="B151" s="84" t="s">
        <v>605</v>
      </c>
      <c r="C151" s="96"/>
      <c r="D151" s="96"/>
      <c r="E151" s="96"/>
      <c r="F151" s="95"/>
      <c r="G151" s="94"/>
    </row>
    <row r="152" spans="1:7" ht="16.8" hidden="1" x14ac:dyDescent="0.3">
      <c r="A152" s="96"/>
      <c r="B152" s="84" t="s">
        <v>606</v>
      </c>
      <c r="C152" s="96"/>
      <c r="D152" s="96"/>
      <c r="E152" s="96"/>
      <c r="F152" s="95"/>
      <c r="G152" s="94"/>
    </row>
    <row r="153" spans="1:7" ht="16.8" hidden="1" x14ac:dyDescent="0.3">
      <c r="A153" s="96"/>
      <c r="B153" s="84" t="s">
        <v>607</v>
      </c>
      <c r="C153" s="96"/>
      <c r="D153" s="96"/>
      <c r="E153" s="96"/>
      <c r="F153" s="95"/>
      <c r="G153" s="94"/>
    </row>
    <row r="154" spans="1:7" ht="33.6" x14ac:dyDescent="0.3">
      <c r="A154" s="96">
        <v>4</v>
      </c>
      <c r="B154" s="84" t="s">
        <v>608</v>
      </c>
      <c r="C154" s="96" t="s">
        <v>104</v>
      </c>
      <c r="D154" s="96" t="s">
        <v>105</v>
      </c>
      <c r="E154" s="96">
        <v>10</v>
      </c>
      <c r="F154" s="67">
        <v>184134473.13999999</v>
      </c>
      <c r="G154" s="67">
        <f>E154*F154</f>
        <v>1841344731.3999999</v>
      </c>
    </row>
    <row r="155" spans="1:7" ht="16.8" hidden="1" x14ac:dyDescent="0.3">
      <c r="A155" s="96"/>
      <c r="B155" s="84" t="s">
        <v>609</v>
      </c>
      <c r="C155" s="96"/>
      <c r="D155" s="96"/>
      <c r="E155" s="96"/>
      <c r="F155" s="95"/>
      <c r="G155" s="94"/>
    </row>
    <row r="156" spans="1:7" ht="16.8" hidden="1" x14ac:dyDescent="0.3">
      <c r="A156" s="96"/>
      <c r="B156" s="84" t="s">
        <v>610</v>
      </c>
      <c r="C156" s="96"/>
      <c r="D156" s="96"/>
      <c r="E156" s="96"/>
      <c r="F156" s="95"/>
      <c r="G156" s="94"/>
    </row>
    <row r="157" spans="1:7" ht="16.8" hidden="1" x14ac:dyDescent="0.3">
      <c r="A157" s="96"/>
      <c r="B157" s="84" t="s">
        <v>611</v>
      </c>
      <c r="C157" s="96"/>
      <c r="D157" s="96"/>
      <c r="E157" s="96"/>
      <c r="F157" s="95"/>
      <c r="G157" s="94"/>
    </row>
    <row r="158" spans="1:7" ht="16.8" hidden="1" x14ac:dyDescent="0.3">
      <c r="A158" s="96"/>
      <c r="B158" s="84" t="s">
        <v>612</v>
      </c>
      <c r="C158" s="96"/>
      <c r="D158" s="96"/>
      <c r="E158" s="96"/>
      <c r="F158" s="95"/>
      <c r="G158" s="94"/>
    </row>
    <row r="159" spans="1:7" ht="16.8" hidden="1" x14ac:dyDescent="0.3">
      <c r="A159" s="96"/>
      <c r="B159" s="84" t="s">
        <v>613</v>
      </c>
      <c r="C159" s="96"/>
      <c r="D159" s="96"/>
      <c r="E159" s="96"/>
      <c r="F159" s="95"/>
      <c r="G159" s="94"/>
    </row>
    <row r="160" spans="1:7" ht="16.8" hidden="1" x14ac:dyDescent="0.3">
      <c r="A160" s="96"/>
      <c r="B160" s="84" t="s">
        <v>614</v>
      </c>
      <c r="C160" s="96"/>
      <c r="D160" s="96"/>
      <c r="E160" s="96"/>
      <c r="F160" s="95"/>
      <c r="G160" s="94"/>
    </row>
    <row r="161" spans="1:7" ht="16.8" hidden="1" x14ac:dyDescent="0.3">
      <c r="A161" s="96"/>
      <c r="B161" s="84" t="s">
        <v>615</v>
      </c>
      <c r="C161" s="96"/>
      <c r="D161" s="96"/>
      <c r="E161" s="96"/>
      <c r="F161" s="95"/>
      <c r="G161" s="94"/>
    </row>
    <row r="162" spans="1:7" ht="16.8" hidden="1" x14ac:dyDescent="0.3">
      <c r="A162" s="96"/>
      <c r="B162" s="84" t="s">
        <v>616</v>
      </c>
      <c r="C162" s="96"/>
      <c r="D162" s="96"/>
      <c r="E162" s="96"/>
      <c r="F162" s="95"/>
      <c r="G162" s="94"/>
    </row>
    <row r="163" spans="1:7" ht="16.8" hidden="1" x14ac:dyDescent="0.3">
      <c r="A163" s="96"/>
      <c r="B163" s="84" t="s">
        <v>617</v>
      </c>
      <c r="C163" s="96"/>
      <c r="D163" s="96"/>
      <c r="E163" s="96"/>
      <c r="F163" s="95"/>
      <c r="G163" s="94"/>
    </row>
    <row r="164" spans="1:7" ht="33.6" hidden="1" x14ac:dyDescent="0.3">
      <c r="A164" s="96"/>
      <c r="B164" s="84" t="s">
        <v>618</v>
      </c>
      <c r="C164" s="96"/>
      <c r="D164" s="96"/>
      <c r="E164" s="96"/>
      <c r="F164" s="95"/>
      <c r="G164" s="94"/>
    </row>
    <row r="165" spans="1:7" ht="16.8" hidden="1" x14ac:dyDescent="0.3">
      <c r="A165" s="96"/>
      <c r="B165" s="84" t="s">
        <v>619</v>
      </c>
      <c r="C165" s="96"/>
      <c r="D165" s="96"/>
      <c r="E165" s="96"/>
      <c r="F165" s="95"/>
      <c r="G165" s="94"/>
    </row>
    <row r="166" spans="1:7" ht="16.8" hidden="1" x14ac:dyDescent="0.3">
      <c r="A166" s="96"/>
      <c r="B166" s="84" t="s">
        <v>620</v>
      </c>
      <c r="C166" s="96"/>
      <c r="D166" s="96"/>
      <c r="E166" s="96"/>
      <c r="F166" s="95"/>
      <c r="G166" s="94"/>
    </row>
    <row r="167" spans="1:7" ht="16.8" hidden="1" x14ac:dyDescent="0.3">
      <c r="A167" s="96"/>
      <c r="B167" s="84" t="s">
        <v>621</v>
      </c>
      <c r="C167" s="96"/>
      <c r="D167" s="96"/>
      <c r="E167" s="96"/>
      <c r="F167" s="95"/>
      <c r="G167" s="94"/>
    </row>
    <row r="168" spans="1:7" ht="16.8" x14ac:dyDescent="0.3">
      <c r="A168" s="113" t="s">
        <v>460</v>
      </c>
      <c r="B168" s="113"/>
      <c r="C168" s="113"/>
      <c r="D168" s="113"/>
      <c r="E168" s="113"/>
      <c r="F168" s="113"/>
      <c r="G168" s="91">
        <f>SUM(G9:G167)</f>
        <v>9159468110.5500011</v>
      </c>
    </row>
  </sheetData>
  <mergeCells count="5">
    <mergeCell ref="A1:G1"/>
    <mergeCell ref="A2:G2"/>
    <mergeCell ref="A3:G3"/>
    <mergeCell ref="A5:G5"/>
    <mergeCell ref="A168:F16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F11" sqref="F11"/>
    </sheetView>
  </sheetViews>
  <sheetFormatPr defaultRowHeight="14.4" x14ac:dyDescent="0.3"/>
  <cols>
    <col min="1" max="1" width="6.6640625" customWidth="1"/>
    <col min="2" max="2" width="31.77734375" customWidth="1"/>
    <col min="5" max="5" width="18.6640625" customWidth="1"/>
    <col min="6" max="6" width="18.77734375" customWidth="1"/>
  </cols>
  <sheetData>
    <row r="1" spans="1:6" ht="54.6" customHeight="1" x14ac:dyDescent="0.3">
      <c r="A1" s="164" t="s">
        <v>796</v>
      </c>
      <c r="B1" s="164"/>
      <c r="C1" s="164"/>
      <c r="D1" s="164"/>
      <c r="E1" s="164"/>
      <c r="F1" s="164"/>
    </row>
    <row r="2" spans="1:6" ht="33.6" x14ac:dyDescent="0.3">
      <c r="A2" s="165" t="s">
        <v>0</v>
      </c>
      <c r="B2" s="165" t="s">
        <v>1</v>
      </c>
      <c r="C2" s="165" t="s">
        <v>779</v>
      </c>
      <c r="D2" s="165" t="s">
        <v>98</v>
      </c>
      <c r="E2" s="165" t="s">
        <v>99</v>
      </c>
      <c r="F2" s="165" t="s">
        <v>100</v>
      </c>
    </row>
    <row r="3" spans="1:6" ht="27.6" customHeight="1" x14ac:dyDescent="0.3">
      <c r="A3" s="165" t="s">
        <v>797</v>
      </c>
      <c r="B3" s="166" t="s">
        <v>798</v>
      </c>
      <c r="C3" s="166"/>
      <c r="D3" s="166"/>
      <c r="E3" s="166"/>
      <c r="F3" s="167">
        <f>SUM(F4:F10)</f>
        <v>6100000000</v>
      </c>
    </row>
    <row r="4" spans="1:6" ht="16.8" x14ac:dyDescent="0.3">
      <c r="A4" s="96">
        <v>1</v>
      </c>
      <c r="B4" s="84" t="s">
        <v>780</v>
      </c>
      <c r="C4" s="96" t="s">
        <v>181</v>
      </c>
      <c r="D4" s="96">
        <v>2</v>
      </c>
      <c r="E4" s="112">
        <v>300000000</v>
      </c>
      <c r="F4" s="112">
        <v>600000000</v>
      </c>
    </row>
    <row r="5" spans="1:6" ht="16.8" x14ac:dyDescent="0.3">
      <c r="A5" s="96">
        <v>2</v>
      </c>
      <c r="B5" s="84" t="s">
        <v>781</v>
      </c>
      <c r="C5" s="96" t="s">
        <v>105</v>
      </c>
      <c r="D5" s="96">
        <v>20</v>
      </c>
      <c r="E5" s="112">
        <v>200000000</v>
      </c>
      <c r="F5" s="112">
        <v>4000000000</v>
      </c>
    </row>
    <row r="6" spans="1:6" ht="16.8" x14ac:dyDescent="0.3">
      <c r="A6" s="96">
        <v>3</v>
      </c>
      <c r="B6" s="84" t="s">
        <v>782</v>
      </c>
      <c r="C6" s="96" t="s">
        <v>105</v>
      </c>
      <c r="D6" s="96">
        <v>1</v>
      </c>
      <c r="E6" s="112">
        <v>500000000</v>
      </c>
      <c r="F6" s="112">
        <v>500000000</v>
      </c>
    </row>
    <row r="7" spans="1:6" ht="16.8" x14ac:dyDescent="0.3">
      <c r="A7" s="93">
        <v>4</v>
      </c>
      <c r="B7" s="84" t="s">
        <v>783</v>
      </c>
      <c r="C7" s="93" t="s">
        <v>105</v>
      </c>
      <c r="D7" s="93">
        <v>20</v>
      </c>
      <c r="E7" s="168">
        <v>50000000</v>
      </c>
      <c r="F7" s="168">
        <v>1000000000</v>
      </c>
    </row>
    <row r="8" spans="1:6" ht="16.8" x14ac:dyDescent="0.3">
      <c r="A8" s="93"/>
      <c r="B8" s="84" t="s">
        <v>784</v>
      </c>
      <c r="C8" s="93"/>
      <c r="D8" s="93"/>
      <c r="E8" s="168"/>
      <c r="F8" s="168"/>
    </row>
    <row r="9" spans="1:6" ht="16.8" x14ac:dyDescent="0.3">
      <c r="A9" s="93"/>
      <c r="B9" s="84" t="s">
        <v>785</v>
      </c>
      <c r="C9" s="93"/>
      <c r="D9" s="93"/>
      <c r="E9" s="168"/>
      <c r="F9" s="168"/>
    </row>
    <row r="10" spans="1:6" ht="16.8" x14ac:dyDescent="0.3">
      <c r="A10" s="93"/>
      <c r="B10" s="84" t="s">
        <v>786</v>
      </c>
      <c r="C10" s="93"/>
      <c r="D10" s="93"/>
      <c r="E10" s="168"/>
      <c r="F10" s="168"/>
    </row>
    <row r="11" spans="1:6" ht="27.6" customHeight="1" x14ac:dyDescent="0.3">
      <c r="A11" s="165" t="s">
        <v>799</v>
      </c>
      <c r="B11" s="166" t="s">
        <v>800</v>
      </c>
      <c r="C11" s="166"/>
      <c r="D11" s="166"/>
      <c r="E11" s="166"/>
      <c r="F11" s="174">
        <f>F12</f>
        <v>4000000000</v>
      </c>
    </row>
    <row r="12" spans="1:6" ht="50.4" customHeight="1" x14ac:dyDescent="0.3">
      <c r="A12" s="96">
        <v>5</v>
      </c>
      <c r="B12" s="84" t="s">
        <v>811</v>
      </c>
      <c r="C12" s="96" t="s">
        <v>787</v>
      </c>
      <c r="D12" s="96">
        <v>1</v>
      </c>
      <c r="E12" s="112">
        <v>4000000000</v>
      </c>
      <c r="F12" s="112">
        <v>4000000000</v>
      </c>
    </row>
    <row r="13" spans="1:6" ht="16.8" x14ac:dyDescent="0.3">
      <c r="A13" s="165"/>
      <c r="B13" s="166" t="s">
        <v>812</v>
      </c>
      <c r="C13" s="166"/>
      <c r="D13" s="166"/>
      <c r="E13" s="166"/>
      <c r="F13" s="167">
        <f>F3+F11</f>
        <v>10100000000</v>
      </c>
    </row>
  </sheetData>
  <mergeCells count="9">
    <mergeCell ref="B3:E3"/>
    <mergeCell ref="B11:E11"/>
    <mergeCell ref="B13:E13"/>
    <mergeCell ref="A1:F1"/>
    <mergeCell ref="A7:A10"/>
    <mergeCell ref="C7:C10"/>
    <mergeCell ref="D7:D10"/>
    <mergeCell ref="E7:E10"/>
    <mergeCell ref="F7:F10"/>
  </mergeCells>
  <pageMargins left="0.7" right="0.7" top="0.75" bottom="0.75" header="0.3" footer="0.3"/>
  <pageSetup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workbookViewId="0">
      <selection activeCell="F9" sqref="F9"/>
    </sheetView>
  </sheetViews>
  <sheetFormatPr defaultRowHeight="14.4" x14ac:dyDescent="0.3"/>
  <cols>
    <col min="1" max="1" width="11" customWidth="1"/>
    <col min="2" max="2" width="28.33203125" customWidth="1"/>
    <col min="4" max="4" width="8.44140625" customWidth="1"/>
    <col min="5" max="5" width="21.109375" customWidth="1"/>
    <col min="6" max="6" width="21.6640625" customWidth="1"/>
  </cols>
  <sheetData>
    <row r="1" spans="1:6" ht="49.2" customHeight="1" x14ac:dyDescent="0.3">
      <c r="A1" s="164" t="s">
        <v>808</v>
      </c>
      <c r="B1" s="164"/>
      <c r="C1" s="164"/>
      <c r="D1" s="164"/>
      <c r="E1" s="164"/>
      <c r="F1" s="164"/>
    </row>
    <row r="2" spans="1:6" ht="33.6" x14ac:dyDescent="0.3">
      <c r="A2" s="165" t="s">
        <v>0</v>
      </c>
      <c r="B2" s="165" t="s">
        <v>1</v>
      </c>
      <c r="C2" s="165" t="s">
        <v>779</v>
      </c>
      <c r="D2" s="165" t="s">
        <v>98</v>
      </c>
      <c r="E2" s="165" t="s">
        <v>99</v>
      </c>
      <c r="F2" s="165" t="s">
        <v>100</v>
      </c>
    </row>
    <row r="3" spans="1:6" ht="30.6" customHeight="1" x14ac:dyDescent="0.3">
      <c r="A3" s="165" t="s">
        <v>797</v>
      </c>
      <c r="B3" s="166" t="s">
        <v>800</v>
      </c>
      <c r="C3" s="166"/>
      <c r="D3" s="110"/>
      <c r="E3" s="110"/>
      <c r="F3" s="169"/>
    </row>
    <row r="4" spans="1:6" ht="33.6" x14ac:dyDescent="0.3">
      <c r="A4" s="170" t="s">
        <v>801</v>
      </c>
      <c r="B4" s="84" t="s">
        <v>788</v>
      </c>
      <c r="C4" s="96" t="s">
        <v>787</v>
      </c>
      <c r="D4" s="96">
        <v>2</v>
      </c>
      <c r="E4" s="112">
        <v>1500000000</v>
      </c>
      <c r="F4" s="112">
        <v>3000000000</v>
      </c>
    </row>
    <row r="5" spans="1:6" ht="33.6" x14ac:dyDescent="0.3">
      <c r="A5" s="170" t="s">
        <v>802</v>
      </c>
      <c r="B5" s="84" t="s">
        <v>789</v>
      </c>
      <c r="C5" s="96" t="s">
        <v>787</v>
      </c>
      <c r="D5" s="96">
        <v>2</v>
      </c>
      <c r="E5" s="112">
        <v>1500000000</v>
      </c>
      <c r="F5" s="112">
        <v>3000000000</v>
      </c>
    </row>
    <row r="6" spans="1:6" ht="33.6" x14ac:dyDescent="0.3">
      <c r="A6" s="170" t="s">
        <v>803</v>
      </c>
      <c r="B6" s="84" t="s">
        <v>790</v>
      </c>
      <c r="C6" s="96" t="s">
        <v>787</v>
      </c>
      <c r="D6" s="96">
        <v>1</v>
      </c>
      <c r="E6" s="112">
        <v>5000000000</v>
      </c>
      <c r="F6" s="112">
        <v>5000000000</v>
      </c>
    </row>
    <row r="7" spans="1:6" ht="50.4" x14ac:dyDescent="0.3">
      <c r="A7" s="170" t="s">
        <v>804</v>
      </c>
      <c r="B7" s="84" t="s">
        <v>791</v>
      </c>
      <c r="C7" s="96" t="s">
        <v>787</v>
      </c>
      <c r="D7" s="96">
        <v>2</v>
      </c>
      <c r="E7" s="112">
        <v>3000000000</v>
      </c>
      <c r="F7" s="112">
        <v>6000000000</v>
      </c>
    </row>
    <row r="8" spans="1:6" ht="50.4" x14ac:dyDescent="0.3">
      <c r="A8" s="170" t="s">
        <v>805</v>
      </c>
      <c r="B8" s="84" t="s">
        <v>792</v>
      </c>
      <c r="C8" s="96" t="s">
        <v>787</v>
      </c>
      <c r="D8" s="96">
        <v>1</v>
      </c>
      <c r="E8" s="112">
        <v>3000000000</v>
      </c>
      <c r="F8" s="112">
        <v>3000000000</v>
      </c>
    </row>
    <row r="9" spans="1:6" ht="17.399999999999999" x14ac:dyDescent="0.3">
      <c r="A9" s="171" t="s">
        <v>806</v>
      </c>
      <c r="B9" s="172"/>
      <c r="C9" s="172"/>
      <c r="D9" s="172"/>
      <c r="E9" s="173"/>
      <c r="F9" s="174">
        <f>SUM(F4:F8)</f>
        <v>20000000000</v>
      </c>
    </row>
  </sheetData>
  <mergeCells count="3">
    <mergeCell ref="A1:F1"/>
    <mergeCell ref="B3:C3"/>
    <mergeCell ref="A9:E9"/>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workbookViewId="0">
      <selection activeCell="F6" sqref="F6"/>
    </sheetView>
  </sheetViews>
  <sheetFormatPr defaultRowHeight="14.4" x14ac:dyDescent="0.3"/>
  <cols>
    <col min="2" max="2" width="24.6640625" customWidth="1"/>
    <col min="5" max="5" width="16.33203125" customWidth="1"/>
    <col min="6" max="6" width="20.5546875" customWidth="1"/>
  </cols>
  <sheetData>
    <row r="1" spans="1:6" ht="51" customHeight="1" x14ac:dyDescent="0.3">
      <c r="A1" s="164" t="s">
        <v>807</v>
      </c>
      <c r="B1" s="164"/>
      <c r="C1" s="164"/>
      <c r="D1" s="164"/>
      <c r="E1" s="164"/>
      <c r="F1" s="164"/>
    </row>
    <row r="2" spans="1:6" ht="33.6" x14ac:dyDescent="0.3">
      <c r="A2" s="165" t="s">
        <v>0</v>
      </c>
      <c r="B2" s="165" t="s">
        <v>1</v>
      </c>
      <c r="C2" s="165" t="s">
        <v>779</v>
      </c>
      <c r="D2" s="165" t="s">
        <v>98</v>
      </c>
      <c r="E2" s="165" t="s">
        <v>99</v>
      </c>
      <c r="F2" s="165" t="s">
        <v>100</v>
      </c>
    </row>
    <row r="3" spans="1:6" ht="27.6" customHeight="1" x14ac:dyDescent="0.3">
      <c r="A3" s="165" t="s">
        <v>797</v>
      </c>
      <c r="B3" s="166" t="s">
        <v>800</v>
      </c>
      <c r="C3" s="166"/>
      <c r="D3" s="110"/>
      <c r="E3" s="110"/>
      <c r="F3" s="169">
        <f>SUM(F4:F5)</f>
        <v>6000000000</v>
      </c>
    </row>
    <row r="4" spans="1:6" ht="33.6" x14ac:dyDescent="0.3">
      <c r="A4" s="175" t="s">
        <v>801</v>
      </c>
      <c r="B4" s="84" t="s">
        <v>793</v>
      </c>
      <c r="C4" s="96" t="s">
        <v>787</v>
      </c>
      <c r="D4" s="96">
        <v>2</v>
      </c>
      <c r="E4" s="112">
        <v>1500000000</v>
      </c>
      <c r="F4" s="112">
        <v>3000000000</v>
      </c>
    </row>
    <row r="5" spans="1:6" ht="50.4" x14ac:dyDescent="0.3">
      <c r="A5" s="175" t="s">
        <v>802</v>
      </c>
      <c r="B5" s="84" t="s">
        <v>792</v>
      </c>
      <c r="C5" s="96" t="s">
        <v>787</v>
      </c>
      <c r="D5" s="96">
        <v>1</v>
      </c>
      <c r="E5" s="112">
        <v>3000000000</v>
      </c>
      <c r="F5" s="112">
        <v>3000000000</v>
      </c>
    </row>
    <row r="6" spans="1:6" ht="34.200000000000003" customHeight="1" x14ac:dyDescent="0.3">
      <c r="A6" s="165" t="s">
        <v>809</v>
      </c>
      <c r="B6" s="166" t="s">
        <v>810</v>
      </c>
      <c r="C6" s="166"/>
      <c r="D6" s="166"/>
      <c r="E6" s="166"/>
      <c r="F6" s="174">
        <f>SUM(F7:F8)</f>
        <v>4000000000</v>
      </c>
    </row>
    <row r="7" spans="1:6" ht="50.4" x14ac:dyDescent="0.3">
      <c r="A7" s="175" t="s">
        <v>801</v>
      </c>
      <c r="B7" s="73" t="s">
        <v>794</v>
      </c>
      <c r="C7" s="96" t="s">
        <v>105</v>
      </c>
      <c r="D7" s="96">
        <v>5</v>
      </c>
      <c r="E7" s="112">
        <v>400000000</v>
      </c>
      <c r="F7" s="112">
        <v>2000000000</v>
      </c>
    </row>
    <row r="8" spans="1:6" ht="34.200000000000003" thickBot="1" x14ac:dyDescent="0.35">
      <c r="A8" s="175" t="s">
        <v>802</v>
      </c>
      <c r="B8" s="30" t="s">
        <v>795</v>
      </c>
      <c r="C8" s="162" t="s">
        <v>105</v>
      </c>
      <c r="D8" s="162">
        <v>5</v>
      </c>
      <c r="E8" s="163">
        <v>400000000</v>
      </c>
      <c r="F8" s="163">
        <v>2000000000</v>
      </c>
    </row>
  </sheetData>
  <mergeCells count="3">
    <mergeCell ref="A1:F1"/>
    <mergeCell ref="B3:C3"/>
    <mergeCell ref="B6:E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THIET BI QUAN LY</vt:lpstr>
      <vt:lpstr>CNTT2023</vt:lpstr>
      <vt:lpstr>CNTT2024</vt:lpstr>
      <vt:lpstr>CNTT2025</vt:lpstr>
      <vt:lpstr>DL2020</vt:lpstr>
      <vt:lpstr>DL2021</vt:lpstr>
      <vt:lpstr>DL2022</vt:lpstr>
      <vt:lpstr>DDT2020</vt:lpstr>
      <vt:lpstr>DDT2021</vt:lpstr>
      <vt:lpstr>DDT2022</vt:lpstr>
      <vt:lpstr>CK 2022</vt:lpstr>
      <vt:lpstr>CK 2023</vt:lpstr>
      <vt:lpstr>CK 2024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user</cp:lastModifiedBy>
  <cp:lastPrinted>2020-03-18T09:13:47Z</cp:lastPrinted>
  <dcterms:created xsi:type="dcterms:W3CDTF">2020-03-01T23:57:20Z</dcterms:created>
  <dcterms:modified xsi:type="dcterms:W3CDTF">2020-03-18T09:39:03Z</dcterms:modified>
</cp:coreProperties>
</file>